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40" yWindow="690" windowWidth="13950" windowHeight="1291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<sst xmlns="http://schemas.openxmlformats.org/spreadsheetml/2006/main" count="1534" uniqueCount="588">
  <si>
    <t>GRAD POŽEGA</t>
  </si>
  <si>
    <t>Datum:</t>
  </si>
  <si>
    <t/>
  </si>
  <si>
    <t>Vrijeme:</t>
  </si>
  <si>
    <t>TRG SVETOG TROJSTVA 1</t>
  </si>
  <si>
    <t>34000 Požega</t>
  </si>
  <si>
    <t>OIB: 95699596710</t>
  </si>
  <si>
    <t>REBALANS PRORAČUNA ZA 2021. GODINU</t>
  </si>
  <si>
    <t>RADNI DIO</t>
  </si>
  <si>
    <t>za razdoblje od 1.1.2021 do 7.9.2021</t>
  </si>
  <si>
    <t>POZICIJA</t>
  </si>
  <si>
    <t>BROJ KONTA</t>
  </si>
  <si>
    <t>VRSTA PRIHODA / PRIMITAKA</t>
  </si>
  <si>
    <t>PLANIRANO</t>
  </si>
  <si>
    <t>PROMJENA IZNOS</t>
  </si>
  <si>
    <t>NOVI IZNOS</t>
  </si>
  <si>
    <t>SVEUKUPNO PRIHODI</t>
  </si>
  <si>
    <t>Razdjel</t>
  </si>
  <si>
    <t>000</t>
  </si>
  <si>
    <t>PRIHODI</t>
  </si>
  <si>
    <t>Glava</t>
  </si>
  <si>
    <t>00002</t>
  </si>
  <si>
    <t>PRIHODI PRORAČUNSKIH KORISNIKA</t>
  </si>
  <si>
    <t xml:space="preserve">Korisnik </t>
  </si>
  <si>
    <t>K004</t>
  </si>
  <si>
    <t>DJEČJI VRTIĆ POŽEGA</t>
  </si>
  <si>
    <t xml:space="preserve">Izvor </t>
  </si>
  <si>
    <t>3.</t>
  </si>
  <si>
    <t>VLASTITI PRIHODI</t>
  </si>
  <si>
    <t>3.1.</t>
  </si>
  <si>
    <t>VLASTITI PRIHODI PK</t>
  </si>
  <si>
    <t>6</t>
  </si>
  <si>
    <t>Prihodi poslovanja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</si>
  <si>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</si>
  <si>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</si>
  <si>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</si>
  <si>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</si>
  <si>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</si>
  <si>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</si>
  <si>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P0291</t>
  </si>
  <si>
    <t>66151</t>
  </si>
  <si>
    <t>4.</t>
  </si>
  <si>
    <t>PRIHODI ZA POSEBNE NAMJENE</t>
  </si>
  <si>
    <t>4.2.</t>
  </si>
  <si>
    <t>PRIHODI ZA POSEBNE NAMJENE PK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</si>
  <si>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</si>
  <si>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</si>
  <si>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</si>
  <si>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</si>
  <si>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</si>
  <si>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</si>
  <si>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P0265</t>
  </si>
  <si>
    <t>65264</t>
  </si>
  <si>
    <t>Sufinan. cijene usluge, particip. i sl. - primarni program</t>
  </si>
  <si>
    <t>P0266</t>
  </si>
  <si>
    <t>Sufinanciranje cijene usluge, participacije i slično-mala škla</t>
  </si>
  <si>
    <t>P0267</t>
  </si>
  <si>
    <t>65267</t>
  </si>
  <si>
    <t>Prihodi s naslova osiguranja, refundacije štete i totalne štte</t>
  </si>
  <si>
    <t>68</t>
  </si>
  <si>
    <t>Kazne, upravne mjere i ostali prihodi</t>
  </si>
  <si>
    <t>683</t>
  </si>
  <si>
    <t>Ostali prihodi</t>
  </si>
  <si>
    <t>6831</t>
  </si>
  <si>
    <t>P0339</t>
  </si>
  <si>
    <t>68311</t>
  </si>
  <si>
    <t>5.</t>
  </si>
  <si>
    <t>POMOĆI</t>
  </si>
  <si>
    <t>5.1.</t>
  </si>
  <si>
    <t>POMOĆI PK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</si>
  <si>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</si>
  <si>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</si>
  <si>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</si>
  <si>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</si>
  <si>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</si>
  <si>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</si>
  <si>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P0356</t>
  </si>
  <si>
    <t>63612</t>
  </si>
  <si>
    <t>Tekuće pomoći iz drž.proračuna prorač. korisnicima proračunadržavni</t>
  </si>
  <si>
    <t>P0357</t>
  </si>
  <si>
    <t>63613</t>
  </si>
  <si>
    <t>Tekuće pomoći proračunskim korisn. iz prorač. JLP(R)S koji i nije nadležan-županijski</t>
  </si>
  <si>
    <t>P0358</t>
  </si>
  <si>
    <t>Tekuće pomoći proračunskim korisn. iz pror. JLP(R)S koji im ije nadležan-općinski</t>
  </si>
  <si>
    <t>639</t>
  </si>
  <si>
    <t>Prijenosi između proračunskih korisnika istog proračuna</t>
  </si>
  <si>
    <t>6393</t>
  </si>
  <si>
    <t>Tekući prijenosi između proračunskih korisnika istog proračuna temeljem prijenosa EU sredstava</t>
  </si>
  <si>
    <t>P0495</t>
  </si>
  <si>
    <t>63931</t>
  </si>
  <si>
    <t>Tekući prijenosi između proračunskih korisnika istog proračuna temeljem prijesnosa EU sredstava</t>
  </si>
  <si>
    <t>6.</t>
  </si>
  <si>
    <t>DONACIJE</t>
  </si>
  <si>
    <t>6.1.</t>
  </si>
  <si>
    <t>DONACIJE PK</t>
  </si>
  <si>
    <t>663</t>
  </si>
  <si>
    <t>Donacije od pravnih i fizičkih osoba izvan opće države</t>
  </si>
  <si>
    <t>6631</t>
  </si>
  <si>
    <t>Tekuće donacije</t>
  </si>
  <si>
    <t>P0095</t>
  </si>
  <si>
    <t>66313</t>
  </si>
  <si>
    <t>Tekuće donacije od trgovačkih društava</t>
  </si>
  <si>
    <t>P0602</t>
  </si>
  <si>
    <t>66314</t>
  </si>
  <si>
    <t>Tekuće donacije od ostalih subjekata izvan opće države</t>
  </si>
  <si>
    <t>VRSTA RASHODA / IZDATAKA</t>
  </si>
  <si>
    <t>SVEUKUPNO RASHODI / IZDACI</t>
  </si>
  <si>
    <t>002</t>
  </si>
  <si>
    <t>UPRAVNI ODJEL ZA SAMOUPRAVU</t>
  </si>
  <si>
    <t>00203</t>
  </si>
  <si>
    <t>JAVNE USTANOVE PREDŠKOLSKOG ODGOJA</t>
  </si>
  <si>
    <t>Proračunski korisnik</t>
  </si>
  <si>
    <t>32738</t>
  </si>
  <si>
    <t>DJEČJI VRTIĆI POŽEGA</t>
  </si>
  <si>
    <t>4.4.</t>
  </si>
  <si>
    <t>PRIHODI ZA POSEBNE NAMJENE PK - REZULTAT PRETHODNE GODINE</t>
  </si>
  <si>
    <t>9</t>
  </si>
  <si>
    <t>Vlastiti izvori</t>
  </si>
  <si>
    <t>92</t>
  </si>
  <si>
    <t>Rezultat poslovanja</t>
  </si>
  <si>
    <t>922</t>
  </si>
  <si>
    <t>Višak/manjak prihoda</t>
  </si>
  <si>
    <t>9222</t>
  </si>
  <si>
    <t>Manjak prihoda</t>
  </si>
  <si>
    <t>R3864</t>
  </si>
  <si>
    <t>92221</t>
  </si>
  <si>
    <t>Manjak prihoda poslovanja</t>
  </si>
  <si>
    <t>R3865</t>
  </si>
  <si>
    <t>92222</t>
  </si>
  <si>
    <t>Manjak prihoda od nefinancijske imovine</t>
  </si>
  <si>
    <t>GLAVNI PROGRAM</t>
  </si>
  <si>
    <t>A05</t>
  </si>
  <si>
    <t>REDOVNA DJELATNOST PREDŠKOLSKOG ODGOJA</t>
  </si>
  <si>
    <t>PROGRAM</t>
  </si>
  <si>
    <t>5000</t>
  </si>
  <si>
    <t>Aktivnost</t>
  </si>
  <si>
    <t>A500001</t>
  </si>
  <si>
    <t>OSNOVNA AKTIVNOST PREDŠKOLSKOG ODGOJA</t>
  </si>
  <si>
    <t>1.</t>
  </si>
  <si>
    <t>OPĆI PRIHODI I PRIMICI</t>
  </si>
  <si>
    <t>1.0.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</si>
  <si>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</si>
  <si>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</si>
  <si>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</si>
  <si>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</si>
  <si>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</si>
  <si>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</si>
  <si>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</si>
  <si>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</si>
  <si>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R0238</t>
  </si>
  <si>
    <t>31111</t>
  </si>
  <si>
    <t>Plaće za zaposlene</t>
  </si>
  <si>
    <t>312</t>
  </si>
  <si>
    <t>Ostali rashodi za zaposlene</t>
  </si>
  <si>
    <t>3121</t>
  </si>
  <si>
    <t>R0239</t>
  </si>
  <si>
    <t>31212</t>
  </si>
  <si>
    <t>Nagrade</t>
  </si>
  <si>
    <t>R0241</t>
  </si>
  <si>
    <t>31214</t>
  </si>
  <si>
    <t>Otpremnine</t>
  </si>
  <si>
    <t>R1132-1</t>
  </si>
  <si>
    <t>Regres za godišnji odmor</t>
  </si>
  <si>
    <t>R2330</t>
  </si>
  <si>
    <t>31219</t>
  </si>
  <si>
    <t>Ostali nenavedeni rashodi za zaposlene</t>
  </si>
  <si>
    <t>313</t>
  </si>
  <si>
    <t>Doprinosi na plaće</t>
  </si>
  <si>
    <t>3132</t>
  </si>
  <si>
    <t>Doprinosi za obvezno zdravstveno osiguranje</t>
  </si>
  <si>
    <t>R0243</t>
  </si>
  <si>
    <t>31321</t>
  </si>
  <si>
    <t>32</t>
  </si>
  <si>
    <t>Materijalni rashodi</t>
  </si>
  <si>
    <t>323</t>
  </si>
  <si>
    <t>Rashodi za usluge</t>
  </si>
  <si>
    <t>3239</t>
  </si>
  <si>
    <t>Ostale usluge</t>
  </si>
  <si>
    <t>32399</t>
  </si>
  <si>
    <t>Ostale nespomenute usluge</t>
  </si>
  <si>
    <t>322</t>
  </si>
  <si>
    <t>Rashodi za materijal i energiju</t>
  </si>
  <si>
    <t>3221</t>
  </si>
  <si>
    <t>Uredski materijal i ostali materijalni rashodi</t>
  </si>
  <si>
    <t>R0254</t>
  </si>
  <si>
    <t>32214</t>
  </si>
  <si>
    <t>Materijal i sredstva za čišćenje i održavanje</t>
  </si>
  <si>
    <t>R0238-3</t>
  </si>
  <si>
    <t>R0239-2</t>
  </si>
  <si>
    <t>R0240-2</t>
  </si>
  <si>
    <t>31213</t>
  </si>
  <si>
    <t>Darovi</t>
  </si>
  <si>
    <t>R0242-1</t>
  </si>
  <si>
    <t>31215</t>
  </si>
  <si>
    <t>Naknade za bolest, invalidnost i smrtni slučaj</t>
  </si>
  <si>
    <t>R0243-2</t>
  </si>
  <si>
    <t>321</t>
  </si>
  <si>
    <t>Naknade troškova zaposlenima</t>
  </si>
  <si>
    <t>3211</t>
  </si>
  <si>
    <t>Službena putovanja</t>
  </si>
  <si>
    <t>R0245-1</t>
  </si>
  <si>
    <t>32111</t>
  </si>
  <si>
    <t>Dnevnice za službeni put u zemlji</t>
  </si>
  <si>
    <t>R0246-1</t>
  </si>
  <si>
    <t>32113</t>
  </si>
  <si>
    <t>Naknade za smještaj na službenom putu u zemlji</t>
  </si>
  <si>
    <t>R0247-1</t>
  </si>
  <si>
    <t>32115</t>
  </si>
  <si>
    <t>Naknade za prijevoz na službenom putu u zemlji</t>
  </si>
  <si>
    <t>3212</t>
  </si>
  <si>
    <t>Naknade za prijevoz, za rad na terenu i odvojeni život</t>
  </si>
  <si>
    <t>R0248-1</t>
  </si>
  <si>
    <t>32121</t>
  </si>
  <si>
    <t>Naknade za prijevoz na posao i s posla</t>
  </si>
  <si>
    <t>3213</t>
  </si>
  <si>
    <t>Stručno usavršavanje zaposlenika</t>
  </si>
  <si>
    <t>R0249-1</t>
  </si>
  <si>
    <t>32131</t>
  </si>
  <si>
    <t>Seminari, savjetovanja i simpoziji</t>
  </si>
  <si>
    <t>R0250-1</t>
  </si>
  <si>
    <t>32132</t>
  </si>
  <si>
    <t>Tečajevi i stručni ispiti</t>
  </si>
  <si>
    <t>3214</t>
  </si>
  <si>
    <t>Ostale naknade troškova zaposlenima</t>
  </si>
  <si>
    <t>R1133-1</t>
  </si>
  <si>
    <t>32141</t>
  </si>
  <si>
    <t>Naknada za korištenje privatnog automobila u službene svrhe</t>
  </si>
  <si>
    <t>R0251-1</t>
  </si>
  <si>
    <t>32211</t>
  </si>
  <si>
    <t>Uredski materijal</t>
  </si>
  <si>
    <t>R0252-1</t>
  </si>
  <si>
    <t>32212</t>
  </si>
  <si>
    <t>Literatura (publikacije, časopisi, glasila, knjige i ostalo)</t>
  </si>
  <si>
    <t>R0254-1</t>
  </si>
  <si>
    <t>R0256-1</t>
  </si>
  <si>
    <t>32216</t>
  </si>
  <si>
    <t>Materijal za higijenske potrebe i njegu</t>
  </si>
  <si>
    <t>R0257-1</t>
  </si>
  <si>
    <t>32219</t>
  </si>
  <si>
    <t>Ostali materijal za potrebe redovnog poslovanja</t>
  </si>
  <si>
    <t>3222</t>
  </si>
  <si>
    <t>Materijal i sirovine</t>
  </si>
  <si>
    <t>R0258-2</t>
  </si>
  <si>
    <t>32221</t>
  </si>
  <si>
    <t>Osnovni materijal i sirovine - za rad odgajatelja</t>
  </si>
  <si>
    <t>R0259-3</t>
  </si>
  <si>
    <t>32224</t>
  </si>
  <si>
    <t>Namirnice</t>
  </si>
  <si>
    <t>3223</t>
  </si>
  <si>
    <t>Energija</t>
  </si>
  <si>
    <t>R0260-2</t>
  </si>
  <si>
    <t>32231</t>
  </si>
  <si>
    <t>Električna energija</t>
  </si>
  <si>
    <t>R0705-2</t>
  </si>
  <si>
    <t>32233</t>
  </si>
  <si>
    <t>Plin</t>
  </si>
  <si>
    <t>R0261-1</t>
  </si>
  <si>
    <t>32234</t>
  </si>
  <si>
    <t>Motorni benzin i dizel gorivo</t>
  </si>
  <si>
    <t>3224</t>
  </si>
  <si>
    <t>Materijal i dijelovi za tekuće i investicijsko održavanje</t>
  </si>
  <si>
    <t>R0263-2</t>
  </si>
  <si>
    <t>32241</t>
  </si>
  <si>
    <t>Materijal i dijelovi za tekuće i invet. održ. građev. obj.</t>
  </si>
  <si>
    <t>R0264-1</t>
  </si>
  <si>
    <t>32242</t>
  </si>
  <si>
    <t>Materijal i dijelovi za tekuće i invest. održ. postr. i opr.</t>
  </si>
  <si>
    <t>R0265-1</t>
  </si>
  <si>
    <t>32243</t>
  </si>
  <si>
    <t>Materijal i dijelovi za tekuće i invest. održ. transp. sred.</t>
  </si>
  <si>
    <t>3225</t>
  </si>
  <si>
    <t>Sitni inventar i auto gume</t>
  </si>
  <si>
    <t>R0266-5</t>
  </si>
  <si>
    <t>32251</t>
  </si>
  <si>
    <t>Sitni inventar</t>
  </si>
  <si>
    <t>R0949-1</t>
  </si>
  <si>
    <t>32252</t>
  </si>
  <si>
    <t>Auto gume</t>
  </si>
  <si>
    <t>3227</t>
  </si>
  <si>
    <t>Službena, radna i zaštitna odjeća i obuća</t>
  </si>
  <si>
    <t>R0255-1</t>
  </si>
  <si>
    <t>32271</t>
  </si>
  <si>
    <t>3231</t>
  </si>
  <si>
    <t>Usluge telefona, pošte i prijevoza</t>
  </si>
  <si>
    <t>R0267-1</t>
  </si>
  <si>
    <t>32311</t>
  </si>
  <si>
    <t>Usluge telefona, telefaksa</t>
  </si>
  <si>
    <t>R0269-1</t>
  </si>
  <si>
    <t>32313</t>
  </si>
  <si>
    <t>Poštarina (pisma, tiskanice i sl.)</t>
  </si>
  <si>
    <t>3232</t>
  </si>
  <si>
    <t>Usluge tekućeg i investicijskog održavanja</t>
  </si>
  <si>
    <t>R0270-3</t>
  </si>
  <si>
    <t>32321</t>
  </si>
  <si>
    <t>Usluge tekućeg i investicijskog održavanja građevinskih obje</t>
  </si>
  <si>
    <t>R0271-2</t>
  </si>
  <si>
    <t>32322</t>
  </si>
  <si>
    <t>Usluge tekućeg i investicijskog održavanja postrojenja i opr</t>
  </si>
  <si>
    <t>R0272-1</t>
  </si>
  <si>
    <t>32323</t>
  </si>
  <si>
    <t>Usluge tekućeg i investicijskog održavanja prijevoznih sreds</t>
  </si>
  <si>
    <t>R0273-1</t>
  </si>
  <si>
    <t>32329</t>
  </si>
  <si>
    <t>Ostale usluge tekućeg i investicijskog održavanja</t>
  </si>
  <si>
    <t>3233</t>
  </si>
  <si>
    <t>Usluge promidžbe i informiranja</t>
  </si>
  <si>
    <t>R0274-1</t>
  </si>
  <si>
    <t>32339</t>
  </si>
  <si>
    <t>Ostale usluge promidžbe i informiranja</t>
  </si>
  <si>
    <t>3234</t>
  </si>
  <si>
    <t>Komunalne usluge</t>
  </si>
  <si>
    <t>R0275-1</t>
  </si>
  <si>
    <t>32341</t>
  </si>
  <si>
    <t>Opskrba vodom</t>
  </si>
  <si>
    <t>R0276-1</t>
  </si>
  <si>
    <t>32342</t>
  </si>
  <si>
    <t>Iznošenje i odvoz smeća</t>
  </si>
  <si>
    <t>R0277-1</t>
  </si>
  <si>
    <t>32343</t>
  </si>
  <si>
    <t>Deratizacija i dezinsekcija</t>
  </si>
  <si>
    <t>R0278-1</t>
  </si>
  <si>
    <t>32344</t>
  </si>
  <si>
    <t>Dimnjačarske i ekološke usluge</t>
  </si>
  <si>
    <t>R1140-1</t>
  </si>
  <si>
    <t>32347</t>
  </si>
  <si>
    <t>Pričuva</t>
  </si>
  <si>
    <t>R0279-2</t>
  </si>
  <si>
    <t>32349</t>
  </si>
  <si>
    <t>Ostale komunalne usluge</t>
  </si>
  <si>
    <t>3235</t>
  </si>
  <si>
    <t>Zakupnine i najamnine</t>
  </si>
  <si>
    <t>R1623-1</t>
  </si>
  <si>
    <t>32359</t>
  </si>
  <si>
    <t>Ostale  zakupnine i najamnine</t>
  </si>
  <si>
    <t>3236</t>
  </si>
  <si>
    <t>Zdravstvene i veterinarske usluge</t>
  </si>
  <si>
    <t>R0854-2</t>
  </si>
  <si>
    <t>32361</t>
  </si>
  <si>
    <t>Obvezni i preventivni zdravstveni pregledi zaposlenika</t>
  </si>
  <si>
    <t>R0281-1</t>
  </si>
  <si>
    <t>32363</t>
  </si>
  <si>
    <t>Laboratorijske usluge</t>
  </si>
  <si>
    <t>3237</t>
  </si>
  <si>
    <t>Intelektualne i osobne usluge</t>
  </si>
  <si>
    <t>R0706-2</t>
  </si>
  <si>
    <t>32373</t>
  </si>
  <si>
    <t>Usluge odvjetnika i pravnog savjetovanja</t>
  </si>
  <si>
    <t>R0282-1</t>
  </si>
  <si>
    <t>32379</t>
  </si>
  <si>
    <t>Ostale intelektualne usluge</t>
  </si>
  <si>
    <t>3238</t>
  </si>
  <si>
    <t>Računalne usluge</t>
  </si>
  <si>
    <t>R0283-2</t>
  </si>
  <si>
    <t>32389</t>
  </si>
  <si>
    <t>Ostale računalne usluge</t>
  </si>
  <si>
    <t>R0284-2</t>
  </si>
  <si>
    <t>32391</t>
  </si>
  <si>
    <t>Grafičke i tiskarske usluge, usluge kopiranja i uvezivanja i</t>
  </si>
  <si>
    <t>R0285-3</t>
  </si>
  <si>
    <t>32392</t>
  </si>
  <si>
    <t>Film i izrada fotografija</t>
  </si>
  <si>
    <t>R0286-1</t>
  </si>
  <si>
    <t>32394</t>
  </si>
  <si>
    <t>Usluge pri registraciji prijevoznih sredstava</t>
  </si>
  <si>
    <t>R0287-1</t>
  </si>
  <si>
    <t>329</t>
  </si>
  <si>
    <t>Ostali nespomenuti rashodi poslovanja</t>
  </si>
  <si>
    <t>3292</t>
  </si>
  <si>
    <t>Premije osiguranja</t>
  </si>
  <si>
    <t>R0288-1</t>
  </si>
  <si>
    <t>32921</t>
  </si>
  <si>
    <t>Premije osiguranja prijevoznih sredstava</t>
  </si>
  <si>
    <t>R0289-1</t>
  </si>
  <si>
    <t>32922</t>
  </si>
  <si>
    <t>Premije osiguranja ostale imovine</t>
  </si>
  <si>
    <t>R0290-2</t>
  </si>
  <si>
    <t>32923</t>
  </si>
  <si>
    <t>Premije osiguranja zaposlenih</t>
  </si>
  <si>
    <t>3293</t>
  </si>
  <si>
    <t>Reprezentacija</t>
  </si>
  <si>
    <t>R0291-2</t>
  </si>
  <si>
    <t>32931</t>
  </si>
  <si>
    <t>3294</t>
  </si>
  <si>
    <t>Članarine</t>
  </si>
  <si>
    <t>R0292-1</t>
  </si>
  <si>
    <t>32941</t>
  </si>
  <si>
    <t>Tuzemne članarine</t>
  </si>
  <si>
    <t>3295</t>
  </si>
  <si>
    <t>Pristojbe i naknade</t>
  </si>
  <si>
    <t>R1135-1</t>
  </si>
  <si>
    <t>32951</t>
  </si>
  <si>
    <t>Upravne i administrativne pristojbe</t>
  </si>
  <si>
    <t>R1136-1</t>
  </si>
  <si>
    <t>32952</t>
  </si>
  <si>
    <t>Sudske pristojbe</t>
  </si>
  <si>
    <t>R1137-1</t>
  </si>
  <si>
    <t>32953</t>
  </si>
  <si>
    <t>Javnobilježničke pristojbe</t>
  </si>
  <si>
    <t>R1534-1</t>
  </si>
  <si>
    <t>32955</t>
  </si>
  <si>
    <t>Novčana naknada poslodavca zbog nezapošljavanja osoba s invaliditetom</t>
  </si>
  <si>
    <t>3299</t>
  </si>
  <si>
    <t>R1138-1</t>
  </si>
  <si>
    <t>32991</t>
  </si>
  <si>
    <t>Rashodi protokola (vijenci, cvijeće, svijeće i slično)</t>
  </si>
  <si>
    <t>R1031-2</t>
  </si>
  <si>
    <t>32999</t>
  </si>
  <si>
    <t>34</t>
  </si>
  <si>
    <t>Financijski rashodi</t>
  </si>
  <si>
    <t>343</t>
  </si>
  <si>
    <t>Ostali financijski rashodi</t>
  </si>
  <si>
    <t>3433</t>
  </si>
  <si>
    <t>Zatezne kamate</t>
  </si>
  <si>
    <t>R0294-1</t>
  </si>
  <si>
    <t>34333</t>
  </si>
  <si>
    <t>Zatezne kamate iz poslovnih odnosa</t>
  </si>
  <si>
    <t>3434</t>
  </si>
  <si>
    <t>Ostali nespomenuti financijski rashodi</t>
  </si>
  <si>
    <t>R1139-1</t>
  </si>
  <si>
    <t>34349</t>
  </si>
  <si>
    <t>R0258</t>
  </si>
  <si>
    <t>R0259-1</t>
  </si>
  <si>
    <t>R0266-1</t>
  </si>
  <si>
    <t>R0266-3</t>
  </si>
  <si>
    <t>R0271</t>
  </si>
  <si>
    <t>R0266</t>
  </si>
  <si>
    <t>Kapitalni projekt</t>
  </si>
  <si>
    <t>K500001</t>
  </si>
  <si>
    <t>NABAVA OPREME U PREDŠKOLSKOM ODGOJU</t>
  </si>
  <si>
    <t>R1564-1</t>
  </si>
  <si>
    <t>32353</t>
  </si>
  <si>
    <t>Zakupnine i najamnine za opremu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</si>
  <si>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</si>
  <si>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</si>
  <si>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</si>
  <si>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</si>
  <si>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</si>
  <si>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</si>
  <si>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4227</t>
  </si>
  <si>
    <t>Uređaji, strojevi i oprema za ostale namjene</t>
  </si>
  <si>
    <t>R0297-4</t>
  </si>
  <si>
    <t>42273</t>
  </si>
  <si>
    <t>Oprema</t>
  </si>
  <si>
    <t>426</t>
  </si>
  <si>
    <t>Nematerijalna proizvedena imovina</t>
  </si>
  <si>
    <t>4262</t>
  </si>
  <si>
    <t>Ulaganja u računalne programe</t>
  </si>
  <si>
    <t>R1417-1</t>
  </si>
  <si>
    <t>42621</t>
  </si>
  <si>
    <t>Tekući projekt</t>
  </si>
  <si>
    <t>T500003</t>
  </si>
  <si>
    <t>PROJEKT POŽEŠKI LIMAČI</t>
  </si>
  <si>
    <t>R3866</t>
  </si>
  <si>
    <t>R2387</t>
  </si>
  <si>
    <t>R2388</t>
  </si>
  <si>
    <t>R2397</t>
  </si>
  <si>
    <t>R2398</t>
  </si>
  <si>
    <t>Naknada za prijevoz na službenom putu</t>
  </si>
  <si>
    <t>R2395</t>
  </si>
  <si>
    <t>Ostale intelekturalne usluge</t>
  </si>
  <si>
    <t>T500004</t>
  </si>
  <si>
    <t>PROJEKT POŽEŠKI LIMAČI - FAZA II.</t>
  </si>
  <si>
    <t>R2728</t>
  </si>
  <si>
    <t>R3867</t>
  </si>
  <si>
    <t>R2729</t>
  </si>
  <si>
    <t>R2730</t>
  </si>
  <si>
    <t>R2731</t>
  </si>
  <si>
    <t>R3868</t>
  </si>
  <si>
    <t>R2732</t>
  </si>
  <si>
    <t>004</t>
  </si>
  <si>
    <t>UPRAVNI ODJEL ZA DRUŠTVENE DJELATNOSTI</t>
  </si>
  <si>
    <t>00403</t>
  </si>
  <si>
    <t>R3476</t>
  </si>
  <si>
    <t>R3477</t>
  </si>
  <si>
    <t>R3478</t>
  </si>
  <si>
    <t>R3479</t>
  </si>
  <si>
    <t>R3480</t>
  </si>
  <si>
    <t>R3481</t>
  </si>
  <si>
    <t>R3482</t>
  </si>
  <si>
    <t>R3483</t>
  </si>
  <si>
    <t>R3484</t>
  </si>
  <si>
    <t>R3485</t>
  </si>
  <si>
    <t>R3486</t>
  </si>
  <si>
    <t>R3487</t>
  </si>
  <si>
    <t>R3488</t>
  </si>
  <si>
    <t>R3489</t>
  </si>
  <si>
    <t>R3490</t>
  </si>
  <si>
    <t>R3491</t>
  </si>
  <si>
    <t>R3492</t>
  </si>
  <si>
    <t>R3493</t>
  </si>
  <si>
    <t>R3494</t>
  </si>
  <si>
    <t>R3495</t>
  </si>
  <si>
    <t>R3496</t>
  </si>
  <si>
    <t>Osnovni materijal i sirovine</t>
  </si>
  <si>
    <t>R3497</t>
  </si>
  <si>
    <t>R3498</t>
  </si>
  <si>
    <t>R3499</t>
  </si>
  <si>
    <t>R3500</t>
  </si>
  <si>
    <t>R3501</t>
  </si>
  <si>
    <t>Materijal i dijelovi za tekuće i inveticijsko održavanje građevinskih objekata</t>
  </si>
  <si>
    <t>R3502</t>
  </si>
  <si>
    <t>Materijal i dijelovi za tekuće i investicijsko održavanje postrojenja i opreme</t>
  </si>
  <si>
    <t>R3503</t>
  </si>
  <si>
    <t>Materijal i dijelovi za tekuće i investicijsko održavanje transportnih sredstava</t>
  </si>
  <si>
    <t>R3504</t>
  </si>
  <si>
    <t>R3505</t>
  </si>
  <si>
    <t>R3506</t>
  </si>
  <si>
    <t>R3507</t>
  </si>
  <si>
    <t>R3508</t>
  </si>
  <si>
    <t>Usluge tekućeg i investicijskog održavanja građevinskih objekata</t>
  </si>
  <si>
    <t>R3509</t>
  </si>
  <si>
    <t>Usluge tekućeg i investicijskog održavanja postrojenja i opreme</t>
  </si>
  <si>
    <t>R3510</t>
  </si>
  <si>
    <t>Usluge tekućeg i investicijskog održavanja prijevoznih sredstava</t>
  </si>
  <si>
    <t>R3511</t>
  </si>
  <si>
    <t>R3512</t>
  </si>
  <si>
    <t>R3513</t>
  </si>
  <si>
    <t>R3514</t>
  </si>
  <si>
    <t>R3515</t>
  </si>
  <si>
    <t>R3516</t>
  </si>
  <si>
    <t>R3517</t>
  </si>
  <si>
    <t>R3518</t>
  </si>
  <si>
    <t>R3862</t>
  </si>
  <si>
    <t>R3519</t>
  </si>
  <si>
    <t>R3520</t>
  </si>
  <si>
    <t>R3521</t>
  </si>
  <si>
    <t>R3522</t>
  </si>
  <si>
    <t>R3523</t>
  </si>
  <si>
    <t>R3524</t>
  </si>
  <si>
    <t>Grafičke i tiskarske usluge, usluge kopiranja i uvezivanja i slično</t>
  </si>
  <si>
    <t>R3525</t>
  </si>
  <si>
    <t>R3526</t>
  </si>
  <si>
    <t>R3527</t>
  </si>
  <si>
    <t>R3528</t>
  </si>
  <si>
    <t>R3529</t>
  </si>
  <si>
    <t>R3530</t>
  </si>
  <si>
    <t>R3531</t>
  </si>
  <si>
    <t>R3532</t>
  </si>
  <si>
    <t>R3533</t>
  </si>
  <si>
    <t>R3534</t>
  </si>
  <si>
    <t>R3535</t>
  </si>
  <si>
    <t>R3536</t>
  </si>
  <si>
    <t>R3537</t>
  </si>
  <si>
    <t>R3538</t>
  </si>
  <si>
    <t>R3539</t>
  </si>
  <si>
    <t>R3540</t>
  </si>
  <si>
    <t>R3541</t>
  </si>
  <si>
    <t>R3542</t>
  </si>
  <si>
    <t>R3543</t>
  </si>
  <si>
    <t>R3544</t>
  </si>
  <si>
    <t>R3545</t>
  </si>
  <si>
    <t>R3546</t>
  </si>
  <si>
    <t>R3547</t>
  </si>
  <si>
    <t>R3548</t>
  </si>
  <si>
    <t>R3549</t>
  </si>
  <si>
    <t>R3550</t>
  </si>
  <si>
    <t>R3551</t>
  </si>
  <si>
    <t>R3552</t>
  </si>
  <si>
    <t>R3553</t>
  </si>
  <si>
    <t>R3554</t>
  </si>
  <si>
    <t>R3555</t>
  </si>
  <si>
    <t>R3556</t>
  </si>
  <si>
    <t>R3557</t>
  </si>
  <si>
    <t>R3558</t>
  </si>
  <si>
    <t>Naknade za prijevoz na posao i s poslaq</t>
  </si>
  <si>
    <t>OPĆI</t>
  </si>
  <si>
    <t>PZP</t>
  </si>
  <si>
    <t>POMOĆI - MIN.</t>
  </si>
  <si>
    <t>POMOĆI - ŽUP.</t>
  </si>
  <si>
    <t>POMOĆI - OPĆ.</t>
  </si>
  <si>
    <t>SAMOUP.</t>
  </si>
  <si>
    <t>DRUŠTV.</t>
  </si>
  <si>
    <t>UKUPNO</t>
  </si>
  <si>
    <t>POMOĆI - LIMAČI</t>
  </si>
  <si>
    <t>SVEUKUPNO 2 UP.ODJELA:</t>
  </si>
  <si>
    <t>NOVI PLAN</t>
  </si>
  <si>
    <t>PROMJENA</t>
  </si>
  <si>
    <t>Tekući projekt T500003 PROJEKT POŽEŠKI LIMAČI</t>
  </si>
  <si>
    <t>UKUPNO :</t>
  </si>
  <si>
    <t>UKUPNO:</t>
  </si>
  <si>
    <t>PLAN</t>
  </si>
  <si>
    <t>IZMJENE</t>
  </si>
  <si>
    <t>Ravnateljica:</t>
  </si>
  <si>
    <t>Sanela Kovačević</t>
  </si>
  <si>
    <t>PRIJEDLOG PLANA</t>
  </si>
  <si>
    <t>RUDINSKA 8, POŽEGA</t>
  </si>
  <si>
    <t>PRIJEDLOG REBALANSA FINANCIJSKOG PLANA ZA 2021. GODINU</t>
  </si>
  <si>
    <t>U Požegi, 7. 12. 2021.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</si>
</sst>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41A]dd\.mm\.yyyy"/>
    <numFmt numFmtId="165" formatCode="[$-1041A]h:mm"/>
    <numFmt numFmtId="166" formatCode="[$-1041A]#,##0.00;\-\ #,##0.00"/>
    <numFmt numFmtId="167" formatCode="#,##0.00_ ;\-#,##0.00\ "/>
    <numFmt numFmtId="168" formatCode="#,##0.00_ ;[Red]\-#,##0.00\ "/>
  </numFmts>
  <fonts count="36">
    <font>
      <sz val="11"/>
      <color indexed="8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0"/>
    </font>
    <font>
      <sz val="9"/>
      <name val="Calibri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name val="Calibri"/>
      <family val="2"/>
    </font>
    <font>
      <b/>
      <sz val="8"/>
      <name val="Arial"/>
      <family val="0"/>
    </font>
    <font>
      <sz val="1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1" applyNumberFormat="0" applyFont="0" applyAlignment="0" applyProtection="0"/>
    <xf numFmtId="0" fontId="12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16" fillId="2" borderId="2" applyNumberFormat="0" applyAlignment="0" applyProtection="0"/>
    <xf numFmtId="0" fontId="17" fillId="2" borderId="3" applyNumberFormat="0" applyAlignment="0" applyProtection="0"/>
    <xf numFmtId="0" fontId="1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14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" fillId="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1" fillId="0" borderId="0" xfId="0" applyFont="1" applyFill="1" applyBorder="1" applyAlignment="1">
      <alignment/>
    </xf>
    <xf numFmtId="0" fontId="2" fillId="0" borderId="10" xfId="50" applyNumberFormat="1" applyFont="1" applyFill="1" applyBorder="1" applyAlignment="1">
      <alignment vertical="center" wrapText="1" readingOrder="1"/>
      <protection/>
    </xf>
    <xf numFmtId="0" fontId="2" fillId="0" borderId="10" xfId="50" applyNumberFormat="1" applyFont="1" applyFill="1" applyBorder="1" applyAlignment="1">
      <alignment horizontal="right" vertical="center" wrapText="1" readingOrder="1"/>
      <protection/>
    </xf>
    <xf numFmtId="0" fontId="5" fillId="15" borderId="0" xfId="50" applyNumberFormat="1" applyFont="1" applyFill="1" applyBorder="1" applyAlignment="1">
      <alignment horizontal="left" vertical="center" wrapText="1" readingOrder="1"/>
      <protection/>
    </xf>
    <xf numFmtId="166" fontId="5" fillId="15" borderId="0" xfId="50" applyNumberFormat="1" applyFont="1" applyFill="1" applyBorder="1" applyAlignment="1">
      <alignment horizontal="right" vertical="center" wrapText="1" readingOrder="1"/>
      <protection/>
    </xf>
    <xf numFmtId="0" fontId="5" fillId="16" borderId="0" xfId="50" applyNumberFormat="1" applyFont="1" applyFill="1" applyBorder="1" applyAlignment="1">
      <alignment horizontal="left" vertical="center" wrapText="1" readingOrder="1"/>
      <protection/>
    </xf>
    <xf numFmtId="166" fontId="5" fillId="16" borderId="0" xfId="50" applyNumberFormat="1" applyFont="1" applyFill="1" applyBorder="1" applyAlignment="1">
      <alignment horizontal="right" vertical="center" wrapText="1" readingOrder="1"/>
      <protection/>
    </xf>
    <xf numFmtId="0" fontId="5" fillId="17" borderId="0" xfId="50" applyNumberFormat="1" applyFont="1" applyFill="1" applyBorder="1" applyAlignment="1">
      <alignment horizontal="left" vertical="center" wrapText="1" readingOrder="1"/>
      <protection/>
    </xf>
    <xf numFmtId="166" fontId="5" fillId="17" borderId="0" xfId="50" applyNumberFormat="1" applyFont="1" applyFill="1" applyBorder="1" applyAlignment="1">
      <alignment horizontal="right" vertical="center" wrapText="1" readingOrder="1"/>
      <protection/>
    </xf>
    <xf numFmtId="0" fontId="7" fillId="18" borderId="0" xfId="50" applyNumberFormat="1" applyFont="1" applyFill="1" applyBorder="1" applyAlignment="1">
      <alignment horizontal="left" vertical="center" wrapText="1" readingOrder="1"/>
      <protection/>
    </xf>
    <xf numFmtId="166" fontId="7" fillId="18" borderId="0" xfId="50" applyNumberFormat="1" applyFont="1" applyFill="1" applyBorder="1" applyAlignment="1">
      <alignment horizontal="right" vertical="center" wrapText="1" readingOrder="1"/>
      <protection/>
    </xf>
    <xf numFmtId="0" fontId="7" fillId="19" borderId="0" xfId="50" applyNumberFormat="1" applyFont="1" applyFill="1" applyBorder="1" applyAlignment="1">
      <alignment horizontal="left" vertical="center" wrapText="1" readingOrder="1"/>
      <protection/>
    </xf>
    <xf numFmtId="166" fontId="7" fillId="19" borderId="0" xfId="50" applyNumberFormat="1" applyFont="1" applyFill="1" applyBorder="1" applyAlignment="1">
      <alignment horizontal="right" vertical="center" wrapText="1" readingOrder="1"/>
      <protection/>
    </xf>
    <xf numFmtId="0" fontId="7" fillId="20" borderId="0" xfId="50" applyNumberFormat="1" applyFont="1" applyFill="1" applyBorder="1" applyAlignment="1">
      <alignment horizontal="left" vertical="center" wrapText="1" readingOrder="1"/>
      <protection/>
    </xf>
    <xf numFmtId="166" fontId="7" fillId="20" borderId="0" xfId="50" applyNumberFormat="1" applyFont="1" applyFill="1" applyBorder="1" applyAlignment="1">
      <alignment horizontal="right" vertical="center" wrapText="1" readingOrder="1"/>
      <protection/>
    </xf>
    <xf numFmtId="0" fontId="7" fillId="21" borderId="0" xfId="50" applyNumberFormat="1" applyFont="1" applyFill="1" applyBorder="1" applyAlignment="1">
      <alignment horizontal="left" vertical="center" wrapText="1" readingOrder="1"/>
      <protection/>
    </xf>
    <xf numFmtId="166" fontId="7" fillId="21" borderId="0" xfId="50" applyNumberFormat="1" applyFont="1" applyFill="1" applyBorder="1" applyAlignment="1">
      <alignment horizontal="right" vertical="center" wrapText="1" readingOrder="1"/>
      <protection/>
    </xf>
    <xf numFmtId="166" fontId="2" fillId="21" borderId="0" xfId="50" applyNumberFormat="1" applyFont="1" applyFill="1" applyBorder="1" applyAlignment="1">
      <alignment horizontal="right" vertical="center" wrapText="1" readingOrder="1"/>
      <protection/>
    </xf>
    <xf numFmtId="0" fontId="2" fillId="21" borderId="0" xfId="50" applyNumberFormat="1" applyFont="1" applyFill="1" applyBorder="1" applyAlignment="1">
      <alignment horizontal="left" vertical="center" wrapText="1" readingOrder="1"/>
      <protection/>
    </xf>
    <xf numFmtId="0" fontId="25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9" fillId="15" borderId="11" xfId="50" applyNumberFormat="1" applyFont="1" applyFill="1" applyBorder="1" applyAlignment="1">
      <alignment horizontal="left" vertical="center" wrapText="1" readingOrder="1"/>
      <protection/>
    </xf>
    <xf numFmtId="0" fontId="29" fillId="15" borderId="11" xfId="50" applyNumberFormat="1" applyFont="1" applyFill="1" applyBorder="1" applyAlignment="1">
      <alignment vertical="center" wrapText="1" readingOrder="1"/>
      <protection/>
    </xf>
    <xf numFmtId="166" fontId="30" fillId="0" borderId="0" xfId="50" applyNumberFormat="1" applyFont="1" applyFill="1" applyBorder="1" applyAlignment="1">
      <alignment horizontal="right" vertical="center" wrapText="1" readingOrder="1"/>
      <protection/>
    </xf>
    <xf numFmtId="166" fontId="29" fillId="15" borderId="12" xfId="50" applyNumberFormat="1" applyFont="1" applyFill="1" applyBorder="1" applyAlignment="1">
      <alignment horizontal="right" vertical="center" wrapText="1" readingOrder="1"/>
      <protection/>
    </xf>
    <xf numFmtId="0" fontId="29" fillId="16" borderId="11" xfId="50" applyNumberFormat="1" applyFont="1" applyFill="1" applyBorder="1" applyAlignment="1">
      <alignment horizontal="left" vertical="center" wrapText="1" readingOrder="1"/>
      <protection/>
    </xf>
    <xf numFmtId="0" fontId="29" fillId="16" borderId="11" xfId="50" applyNumberFormat="1" applyFont="1" applyFill="1" applyBorder="1" applyAlignment="1">
      <alignment vertical="center" wrapText="1" readingOrder="1"/>
      <protection/>
    </xf>
    <xf numFmtId="166" fontId="29" fillId="16" borderId="12" xfId="50" applyNumberFormat="1" applyFont="1" applyFill="1" applyBorder="1" applyAlignment="1">
      <alignment horizontal="right" vertical="center" wrapText="1" readingOrder="1"/>
      <protection/>
    </xf>
    <xf numFmtId="0" fontId="29" fillId="17" borderId="11" xfId="50" applyNumberFormat="1" applyFont="1" applyFill="1" applyBorder="1" applyAlignment="1">
      <alignment horizontal="left" vertical="center" wrapText="1" readingOrder="1"/>
      <protection/>
    </xf>
    <xf numFmtId="0" fontId="29" fillId="17" borderId="11" xfId="50" applyNumberFormat="1" applyFont="1" applyFill="1" applyBorder="1" applyAlignment="1">
      <alignment vertical="center" wrapText="1" readingOrder="1"/>
      <protection/>
    </xf>
    <xf numFmtId="166" fontId="29" fillId="17" borderId="12" xfId="50" applyNumberFormat="1" applyFont="1" applyFill="1" applyBorder="1" applyAlignment="1">
      <alignment horizontal="right" vertical="center" wrapText="1" readingOrder="1"/>
      <protection/>
    </xf>
    <xf numFmtId="0" fontId="29" fillId="22" borderId="11" xfId="50" applyNumberFormat="1" applyFont="1" applyFill="1" applyBorder="1" applyAlignment="1">
      <alignment horizontal="left" vertical="center" wrapText="1" readingOrder="1"/>
      <protection/>
    </xf>
    <xf numFmtId="0" fontId="29" fillId="22" borderId="11" xfId="50" applyNumberFormat="1" applyFont="1" applyFill="1" applyBorder="1" applyAlignment="1">
      <alignment vertical="center" wrapText="1" readingOrder="1"/>
      <protection/>
    </xf>
    <xf numFmtId="166" fontId="29" fillId="22" borderId="12" xfId="50" applyNumberFormat="1" applyFont="1" applyFill="1" applyBorder="1" applyAlignment="1">
      <alignment horizontal="right" vertical="center" wrapText="1" readingOrder="1"/>
      <protection/>
    </xf>
    <xf numFmtId="0" fontId="31" fillId="18" borderId="11" xfId="50" applyNumberFormat="1" applyFont="1" applyFill="1" applyBorder="1" applyAlignment="1">
      <alignment horizontal="left" vertical="center" wrapText="1" readingOrder="1"/>
      <protection/>
    </xf>
    <xf numFmtId="0" fontId="31" fillId="18" borderId="11" xfId="50" applyNumberFormat="1" applyFont="1" applyFill="1" applyBorder="1" applyAlignment="1">
      <alignment vertical="center" wrapText="1" readingOrder="1"/>
      <protection/>
    </xf>
    <xf numFmtId="166" fontId="30" fillId="18" borderId="12" xfId="50" applyNumberFormat="1" applyFont="1" applyFill="1" applyBorder="1" applyAlignment="1">
      <alignment horizontal="right" vertical="center" wrapText="1" readingOrder="1"/>
      <protection/>
    </xf>
    <xf numFmtId="0" fontId="31" fillId="19" borderId="11" xfId="50" applyNumberFormat="1" applyFont="1" applyFill="1" applyBorder="1" applyAlignment="1">
      <alignment horizontal="left" vertical="center" wrapText="1" readingOrder="1"/>
      <protection/>
    </xf>
    <xf numFmtId="0" fontId="31" fillId="19" borderId="11" xfId="50" applyNumberFormat="1" applyFont="1" applyFill="1" applyBorder="1" applyAlignment="1">
      <alignment vertical="center" wrapText="1" readingOrder="1"/>
      <protection/>
    </xf>
    <xf numFmtId="166" fontId="30" fillId="19" borderId="12" xfId="50" applyNumberFormat="1" applyFont="1" applyFill="1" applyBorder="1" applyAlignment="1">
      <alignment horizontal="right" vertical="center" wrapText="1" readingOrder="1"/>
      <protection/>
    </xf>
    <xf numFmtId="0" fontId="31" fillId="20" borderId="11" xfId="50" applyNumberFormat="1" applyFont="1" applyFill="1" applyBorder="1" applyAlignment="1">
      <alignment horizontal="left" vertical="center" wrapText="1" readingOrder="1"/>
      <protection/>
    </xf>
    <xf numFmtId="0" fontId="31" fillId="20" borderId="11" xfId="50" applyNumberFormat="1" applyFont="1" applyFill="1" applyBorder="1" applyAlignment="1">
      <alignment vertical="center" wrapText="1" readingOrder="1"/>
      <protection/>
    </xf>
    <xf numFmtId="166" fontId="30" fillId="20" borderId="12" xfId="50" applyNumberFormat="1" applyFont="1" applyFill="1" applyBorder="1" applyAlignment="1">
      <alignment horizontal="right" vertical="center" wrapText="1" readingOrder="1"/>
      <protection/>
    </xf>
    <xf numFmtId="0" fontId="31" fillId="21" borderId="11" xfId="50" applyNumberFormat="1" applyFont="1" applyFill="1" applyBorder="1" applyAlignment="1">
      <alignment horizontal="left" vertical="center" wrapText="1" readingOrder="1"/>
      <protection/>
    </xf>
    <xf numFmtId="0" fontId="31" fillId="21" borderId="11" xfId="50" applyNumberFormat="1" applyFont="1" applyFill="1" applyBorder="1" applyAlignment="1">
      <alignment vertical="center" wrapText="1" readingOrder="1"/>
      <protection/>
    </xf>
    <xf numFmtId="166" fontId="30" fillId="21" borderId="12" xfId="50" applyNumberFormat="1" applyFont="1" applyFill="1" applyBorder="1" applyAlignment="1">
      <alignment horizontal="right" vertical="center" wrapText="1" readingOrder="1"/>
      <protection/>
    </xf>
    <xf numFmtId="0" fontId="27" fillId="21" borderId="11" xfId="50" applyNumberFormat="1" applyFont="1" applyFill="1" applyBorder="1" applyAlignment="1">
      <alignment horizontal="left" vertical="center" wrapText="1" readingOrder="1"/>
      <protection/>
    </xf>
    <xf numFmtId="0" fontId="27" fillId="21" borderId="11" xfId="50" applyNumberFormat="1" applyFont="1" applyFill="1" applyBorder="1" applyAlignment="1">
      <alignment vertical="center" wrapText="1" readingOrder="1"/>
      <protection/>
    </xf>
    <xf numFmtId="166" fontId="28" fillId="21" borderId="12" xfId="50" applyNumberFormat="1" applyFont="1" applyFill="1" applyBorder="1" applyAlignment="1">
      <alignment horizontal="right" vertical="center" wrapText="1" readingOrder="1"/>
      <protection/>
    </xf>
    <xf numFmtId="0" fontId="31" fillId="23" borderId="11" xfId="50" applyNumberFormat="1" applyFont="1" applyFill="1" applyBorder="1" applyAlignment="1">
      <alignment horizontal="left" vertical="center" wrapText="1" readingOrder="1"/>
      <protection/>
    </xf>
    <xf numFmtId="0" fontId="31" fillId="23" borderId="11" xfId="50" applyNumberFormat="1" applyFont="1" applyFill="1" applyBorder="1" applyAlignment="1">
      <alignment vertical="center" wrapText="1" readingOrder="1"/>
      <protection/>
    </xf>
    <xf numFmtId="166" fontId="30" fillId="23" borderId="12" xfId="50" applyNumberFormat="1" applyFont="1" applyFill="1" applyBorder="1" applyAlignment="1">
      <alignment horizontal="right" vertical="center" wrapText="1" readingOrder="1"/>
      <protection/>
    </xf>
    <xf numFmtId="0" fontId="31" fillId="24" borderId="11" xfId="50" applyNumberFormat="1" applyFont="1" applyFill="1" applyBorder="1" applyAlignment="1">
      <alignment horizontal="left" vertical="center" wrapText="1" readingOrder="1"/>
      <protection/>
    </xf>
    <xf numFmtId="0" fontId="31" fillId="24" borderId="11" xfId="50" applyNumberFormat="1" applyFont="1" applyFill="1" applyBorder="1" applyAlignment="1">
      <alignment vertical="center" wrapText="1" readingOrder="1"/>
      <protection/>
    </xf>
    <xf numFmtId="166" fontId="30" fillId="24" borderId="12" xfId="50" applyNumberFormat="1" applyFont="1" applyFill="1" applyBorder="1" applyAlignment="1">
      <alignment horizontal="right" vertical="center" wrapText="1" readingOrder="1"/>
      <protection/>
    </xf>
    <xf numFmtId="0" fontId="31" fillId="25" borderId="11" xfId="50" applyNumberFormat="1" applyFont="1" applyFill="1" applyBorder="1" applyAlignment="1">
      <alignment horizontal="left" vertical="center" wrapText="1" readingOrder="1"/>
      <protection/>
    </xf>
    <xf numFmtId="0" fontId="31" fillId="25" borderId="11" xfId="50" applyNumberFormat="1" applyFont="1" applyFill="1" applyBorder="1" applyAlignment="1">
      <alignment vertical="center" wrapText="1" readingOrder="1"/>
      <protection/>
    </xf>
    <xf numFmtId="166" fontId="30" fillId="25" borderId="12" xfId="50" applyNumberFormat="1" applyFont="1" applyFill="1" applyBorder="1" applyAlignment="1">
      <alignment horizontal="right" vertical="center" wrapText="1" readingOrder="1"/>
      <protection/>
    </xf>
    <xf numFmtId="0" fontId="29" fillId="16" borderId="0" xfId="50" applyNumberFormat="1" applyFont="1" applyFill="1" applyBorder="1" applyAlignment="1">
      <alignment horizontal="left" vertical="center" wrapText="1" readingOrder="1"/>
      <protection/>
    </xf>
    <xf numFmtId="0" fontId="29" fillId="16" borderId="0" xfId="50" applyNumberFormat="1" applyFont="1" applyFill="1" applyBorder="1" applyAlignment="1">
      <alignment vertical="center" wrapText="1" readingOrder="1"/>
      <protection/>
    </xf>
    <xf numFmtId="166" fontId="29" fillId="16" borderId="0" xfId="50" applyNumberFormat="1" applyFont="1" applyFill="1" applyBorder="1" applyAlignment="1">
      <alignment horizontal="right" vertical="center" wrapText="1" readingOrder="1"/>
      <protection/>
    </xf>
    <xf numFmtId="0" fontId="29" fillId="17" borderId="0" xfId="50" applyNumberFormat="1" applyFont="1" applyFill="1" applyBorder="1" applyAlignment="1">
      <alignment horizontal="left" vertical="center" wrapText="1" readingOrder="1"/>
      <protection/>
    </xf>
    <xf numFmtId="0" fontId="29" fillId="17" borderId="0" xfId="50" applyNumberFormat="1" applyFont="1" applyFill="1" applyBorder="1" applyAlignment="1">
      <alignment vertical="center" wrapText="1" readingOrder="1"/>
      <protection/>
    </xf>
    <xf numFmtId="166" fontId="29" fillId="17" borderId="0" xfId="50" applyNumberFormat="1" applyFont="1" applyFill="1" applyBorder="1" applyAlignment="1">
      <alignment horizontal="right" vertical="center" wrapText="1" readingOrder="1"/>
      <protection/>
    </xf>
    <xf numFmtId="0" fontId="29" fillId="22" borderId="0" xfId="50" applyNumberFormat="1" applyFont="1" applyFill="1" applyBorder="1" applyAlignment="1">
      <alignment horizontal="left" vertical="center" wrapText="1" readingOrder="1"/>
      <protection/>
    </xf>
    <xf numFmtId="0" fontId="29" fillId="22" borderId="0" xfId="50" applyNumberFormat="1" applyFont="1" applyFill="1" applyBorder="1" applyAlignment="1">
      <alignment vertical="center" wrapText="1" readingOrder="1"/>
      <protection/>
    </xf>
    <xf numFmtId="166" fontId="29" fillId="22" borderId="0" xfId="50" applyNumberFormat="1" applyFont="1" applyFill="1" applyBorder="1" applyAlignment="1">
      <alignment horizontal="right" vertical="center" wrapText="1" readingOrder="1"/>
      <protection/>
    </xf>
    <xf numFmtId="0" fontId="31" fillId="23" borderId="0" xfId="50" applyNumberFormat="1" applyFont="1" applyFill="1" applyBorder="1" applyAlignment="1">
      <alignment horizontal="left" vertical="center" wrapText="1" readingOrder="1"/>
      <protection/>
    </xf>
    <xf numFmtId="0" fontId="31" fillId="23" borderId="0" xfId="50" applyNumberFormat="1" applyFont="1" applyFill="1" applyBorder="1" applyAlignment="1">
      <alignment vertical="center" wrapText="1" readingOrder="1"/>
      <protection/>
    </xf>
    <xf numFmtId="166" fontId="30" fillId="23" borderId="0" xfId="50" applyNumberFormat="1" applyFont="1" applyFill="1" applyBorder="1" applyAlignment="1">
      <alignment horizontal="right" vertical="center" wrapText="1" readingOrder="1"/>
      <protection/>
    </xf>
    <xf numFmtId="0" fontId="31" fillId="24" borderId="0" xfId="50" applyNumberFormat="1" applyFont="1" applyFill="1" applyBorder="1" applyAlignment="1">
      <alignment horizontal="left" vertical="center" wrapText="1" readingOrder="1"/>
      <protection/>
    </xf>
    <xf numFmtId="0" fontId="31" fillId="24" borderId="0" xfId="50" applyNumberFormat="1" applyFont="1" applyFill="1" applyBorder="1" applyAlignment="1">
      <alignment vertical="center" wrapText="1" readingOrder="1"/>
      <protection/>
    </xf>
    <xf numFmtId="166" fontId="30" fillId="24" borderId="0" xfId="50" applyNumberFormat="1" applyFont="1" applyFill="1" applyBorder="1" applyAlignment="1">
      <alignment horizontal="right" vertical="center" wrapText="1" readingOrder="1"/>
      <protection/>
    </xf>
    <xf numFmtId="0" fontId="31" fillId="25" borderId="0" xfId="50" applyNumberFormat="1" applyFont="1" applyFill="1" applyBorder="1" applyAlignment="1">
      <alignment horizontal="left" vertical="center" wrapText="1" readingOrder="1"/>
      <protection/>
    </xf>
    <xf numFmtId="0" fontId="31" fillId="25" borderId="0" xfId="50" applyNumberFormat="1" applyFont="1" applyFill="1" applyBorder="1" applyAlignment="1">
      <alignment vertical="center" wrapText="1" readingOrder="1"/>
      <protection/>
    </xf>
    <xf numFmtId="166" fontId="30" fillId="25" borderId="0" xfId="50" applyNumberFormat="1" applyFont="1" applyFill="1" applyBorder="1" applyAlignment="1">
      <alignment horizontal="right" vertical="center" wrapText="1" readingOrder="1"/>
      <protection/>
    </xf>
    <xf numFmtId="0" fontId="31" fillId="18" borderId="0" xfId="50" applyNumberFormat="1" applyFont="1" applyFill="1" applyBorder="1" applyAlignment="1">
      <alignment horizontal="left" vertical="center" wrapText="1" readingOrder="1"/>
      <protection/>
    </xf>
    <xf numFmtId="0" fontId="31" fillId="18" borderId="0" xfId="50" applyNumberFormat="1" applyFont="1" applyFill="1" applyBorder="1" applyAlignment="1">
      <alignment vertical="center" wrapText="1" readingOrder="1"/>
      <protection/>
    </xf>
    <xf numFmtId="166" fontId="30" fillId="18" borderId="0" xfId="50" applyNumberFormat="1" applyFont="1" applyFill="1" applyBorder="1" applyAlignment="1">
      <alignment horizontal="right" vertical="center" wrapText="1" readingOrder="1"/>
      <protection/>
    </xf>
    <xf numFmtId="0" fontId="31" fillId="19" borderId="0" xfId="50" applyNumberFormat="1" applyFont="1" applyFill="1" applyBorder="1" applyAlignment="1">
      <alignment horizontal="left" vertical="center" wrapText="1" readingOrder="1"/>
      <protection/>
    </xf>
    <xf numFmtId="0" fontId="31" fillId="19" borderId="0" xfId="50" applyNumberFormat="1" applyFont="1" applyFill="1" applyBorder="1" applyAlignment="1">
      <alignment vertical="center" wrapText="1" readingOrder="1"/>
      <protection/>
    </xf>
    <xf numFmtId="166" fontId="30" fillId="19" borderId="0" xfId="50" applyNumberFormat="1" applyFont="1" applyFill="1" applyBorder="1" applyAlignment="1">
      <alignment horizontal="right" vertical="center" wrapText="1" readingOrder="1"/>
      <protection/>
    </xf>
    <xf numFmtId="0" fontId="31" fillId="20" borderId="0" xfId="50" applyNumberFormat="1" applyFont="1" applyFill="1" applyBorder="1" applyAlignment="1">
      <alignment horizontal="left" vertical="center" wrapText="1" readingOrder="1"/>
      <protection/>
    </xf>
    <xf numFmtId="0" fontId="31" fillId="20" borderId="0" xfId="50" applyNumberFormat="1" applyFont="1" applyFill="1" applyBorder="1" applyAlignment="1">
      <alignment vertical="center" wrapText="1" readingOrder="1"/>
      <protection/>
    </xf>
    <xf numFmtId="166" fontId="30" fillId="20" borderId="0" xfId="50" applyNumberFormat="1" applyFont="1" applyFill="1" applyBorder="1" applyAlignment="1">
      <alignment horizontal="right" vertical="center" wrapText="1" readingOrder="1"/>
      <protection/>
    </xf>
    <xf numFmtId="0" fontId="31" fillId="21" borderId="0" xfId="50" applyNumberFormat="1" applyFont="1" applyFill="1" applyBorder="1" applyAlignment="1">
      <alignment horizontal="left" vertical="center" wrapText="1" readingOrder="1"/>
      <protection/>
    </xf>
    <xf numFmtId="0" fontId="31" fillId="21" borderId="0" xfId="50" applyNumberFormat="1" applyFont="1" applyFill="1" applyBorder="1" applyAlignment="1">
      <alignment vertical="center" wrapText="1" readingOrder="1"/>
      <protection/>
    </xf>
    <xf numFmtId="166" fontId="30" fillId="21" borderId="0" xfId="50" applyNumberFormat="1" applyFont="1" applyFill="1" applyBorder="1" applyAlignment="1">
      <alignment horizontal="right" vertical="center" wrapText="1" readingOrder="1"/>
      <protection/>
    </xf>
    <xf numFmtId="0" fontId="27" fillId="21" borderId="0" xfId="50" applyNumberFormat="1" applyFont="1" applyFill="1" applyBorder="1" applyAlignment="1">
      <alignment horizontal="left" vertical="center" wrapText="1" readingOrder="1"/>
      <protection/>
    </xf>
    <xf numFmtId="0" fontId="27" fillId="21" borderId="0" xfId="50" applyNumberFormat="1" applyFont="1" applyFill="1" applyBorder="1" applyAlignment="1">
      <alignment vertical="center" wrapText="1" readingOrder="1"/>
      <protection/>
    </xf>
    <xf numFmtId="166" fontId="28" fillId="21" borderId="0" xfId="50" applyNumberFormat="1" applyFont="1" applyFill="1" applyBorder="1" applyAlignment="1">
      <alignment horizontal="right" vertical="center" wrapText="1" readingOrder="1"/>
      <protection/>
    </xf>
    <xf numFmtId="0" fontId="1" fillId="0" borderId="10" xfId="50" applyNumberFormat="1" applyFont="1" applyFill="1" applyBorder="1" applyAlignment="1">
      <alignment vertical="top" wrapText="1"/>
      <protection/>
    </xf>
    <xf numFmtId="166" fontId="6" fillId="16" borderId="0" xfId="50" applyNumberFormat="1" applyFont="1" applyFill="1" applyBorder="1" applyAlignment="1">
      <alignment horizontal="right" vertical="center" wrapText="1" readingOrder="1"/>
      <protection/>
    </xf>
    <xf numFmtId="166" fontId="6" fillId="15" borderId="0" xfId="50" applyNumberFormat="1" applyFont="1" applyFill="1" applyBorder="1" applyAlignment="1">
      <alignment horizontal="right" vertical="center" wrapText="1" readingOrder="1"/>
      <protection/>
    </xf>
    <xf numFmtId="166" fontId="2" fillId="18" borderId="0" xfId="50" applyNumberFormat="1" applyFont="1" applyFill="1" applyBorder="1" applyAlignment="1">
      <alignment horizontal="right" vertical="center" wrapText="1" readingOrder="1"/>
      <protection/>
    </xf>
    <xf numFmtId="166" fontId="6" fillId="17" borderId="0" xfId="50" applyNumberFormat="1" applyFont="1" applyFill="1" applyBorder="1" applyAlignment="1">
      <alignment horizontal="right" vertical="center" wrapText="1" readingOrder="1"/>
      <protection/>
    </xf>
    <xf numFmtId="166" fontId="2" fillId="20" borderId="0" xfId="50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2" fillId="0" borderId="10" xfId="50" applyNumberFormat="1" applyFont="1" applyFill="1" applyBorder="1" applyAlignment="1">
      <alignment vertical="center"/>
      <protection/>
    </xf>
    <xf numFmtId="0" fontId="5" fillId="15" borderId="0" xfId="50" applyNumberFormat="1" applyFont="1" applyFill="1" applyBorder="1" applyAlignment="1">
      <alignment vertical="center"/>
      <protection/>
    </xf>
    <xf numFmtId="0" fontId="5" fillId="16" borderId="0" xfId="50" applyNumberFormat="1" applyFont="1" applyFill="1" applyBorder="1" applyAlignment="1">
      <alignment vertical="center"/>
      <protection/>
    </xf>
    <xf numFmtId="0" fontId="5" fillId="17" borderId="0" xfId="50" applyNumberFormat="1" applyFont="1" applyFill="1" applyBorder="1" applyAlignment="1">
      <alignment vertical="center"/>
      <protection/>
    </xf>
    <xf numFmtId="0" fontId="7" fillId="18" borderId="0" xfId="50" applyNumberFormat="1" applyFont="1" applyFill="1" applyBorder="1" applyAlignment="1">
      <alignment vertical="center"/>
      <protection/>
    </xf>
    <xf numFmtId="166" fontId="2" fillId="19" borderId="0" xfId="50" applyNumberFormat="1" applyFont="1" applyFill="1" applyBorder="1" applyAlignment="1">
      <alignment horizontal="right" vertical="center" wrapText="1" readingOrder="1"/>
      <protection/>
    </xf>
    <xf numFmtId="0" fontId="7" fillId="19" borderId="0" xfId="50" applyNumberFormat="1" applyFont="1" applyFill="1" applyBorder="1" applyAlignment="1">
      <alignment vertical="center"/>
      <protection/>
    </xf>
    <xf numFmtId="0" fontId="7" fillId="20" borderId="0" xfId="50" applyNumberFormat="1" applyFont="1" applyFill="1" applyBorder="1" applyAlignment="1">
      <alignment vertical="center"/>
      <protection/>
    </xf>
    <xf numFmtId="0" fontId="7" fillId="21" borderId="0" xfId="50" applyNumberFormat="1" applyFont="1" applyFill="1" applyBorder="1" applyAlignment="1">
      <alignment vertical="center"/>
      <protection/>
    </xf>
    <xf numFmtId="0" fontId="2" fillId="21" borderId="0" xfId="50" applyNumberFormat="1" applyFont="1" applyFill="1" applyBorder="1" applyAlignment="1">
      <alignment vertical="center"/>
      <protection/>
    </xf>
    <xf numFmtId="0" fontId="2" fillId="0" borderId="0" xfId="50" applyNumberFormat="1" applyFont="1" applyFill="1" applyBorder="1" applyAlignment="1">
      <alignment vertical="top" readingOrder="1"/>
      <protection/>
    </xf>
    <xf numFmtId="0" fontId="1" fillId="0" borderId="0" xfId="0" applyFont="1" applyFill="1" applyBorder="1" applyAlignment="1">
      <alignment readingOrder="1"/>
    </xf>
    <xf numFmtId="164" fontId="2" fillId="0" borderId="0" xfId="50" applyNumberFormat="1" applyFont="1" applyFill="1" applyBorder="1" applyAlignment="1">
      <alignment horizontal="left" vertical="top" readingOrder="1"/>
      <protection/>
    </xf>
    <xf numFmtId="165" fontId="2" fillId="0" borderId="0" xfId="50" applyNumberFormat="1" applyFont="1" applyFill="1" applyBorder="1" applyAlignment="1">
      <alignment horizontal="left" vertical="top" readingOrder="1"/>
      <protection/>
    </xf>
    <xf numFmtId="0" fontId="3" fillId="0" borderId="0" xfId="50" applyNumberFormat="1" applyFont="1" applyFill="1" applyBorder="1" applyAlignment="1">
      <alignment horizontal="center" vertical="top" readingOrder="1"/>
      <protection/>
    </xf>
    <xf numFmtId="0" fontId="4" fillId="0" borderId="0" xfId="50" applyNumberFormat="1" applyFont="1" applyFill="1" applyBorder="1" applyAlignment="1">
      <alignment horizontal="center" vertical="top" readingOrder="1"/>
      <protection/>
    </xf>
    <xf numFmtId="0" fontId="4" fillId="26" borderId="0" xfId="0" applyFont="1" applyFill="1" applyAlignment="1">
      <alignment/>
    </xf>
    <xf numFmtId="4" fontId="4" fillId="26" borderId="0" xfId="0" applyNumberFormat="1" applyFont="1" applyFill="1" applyAlignment="1">
      <alignment/>
    </xf>
    <xf numFmtId="0" fontId="27" fillId="0" borderId="0" xfId="50" applyNumberFormat="1" applyFont="1" applyFill="1" applyBorder="1" applyAlignment="1">
      <alignment horizontal="left" vertical="center" wrapText="1" readingOrder="1"/>
      <protection/>
    </xf>
    <xf numFmtId="0" fontId="0" fillId="0" borderId="0" xfId="0" applyFill="1" applyAlignment="1">
      <alignment/>
    </xf>
    <xf numFmtId="166" fontId="28" fillId="0" borderId="0" xfId="50" applyNumberFormat="1" applyFont="1" applyFill="1" applyBorder="1" applyAlignment="1">
      <alignment horizontal="right" vertical="center" wrapText="1" readingOrder="1"/>
      <protection/>
    </xf>
    <xf numFmtId="0" fontId="31" fillId="0" borderId="0" xfId="50" applyNumberFormat="1" applyFont="1" applyFill="1" applyBorder="1" applyAlignment="1">
      <alignment horizontal="left" vertical="center" wrapText="1" readingOrder="1"/>
      <protection/>
    </xf>
    <xf numFmtId="0" fontId="31" fillId="0" borderId="0" xfId="50" applyNumberFormat="1" applyFont="1" applyFill="1" applyBorder="1" applyAlignment="1">
      <alignment vertical="center" wrapText="1" readingOrder="1"/>
      <protection/>
    </xf>
    <xf numFmtId="0" fontId="27" fillId="0" borderId="0" xfId="50" applyNumberFormat="1" applyFont="1" applyFill="1" applyBorder="1" applyAlignment="1">
      <alignment vertical="center" wrapText="1" readingOrder="1"/>
      <protection/>
    </xf>
    <xf numFmtId="168" fontId="29" fillId="15" borderId="12" xfId="50" applyNumberFormat="1" applyFont="1" applyFill="1" applyBorder="1" applyAlignment="1">
      <alignment horizontal="right" vertical="center" wrapText="1" readingOrder="1"/>
      <protection/>
    </xf>
    <xf numFmtId="168" fontId="29" fillId="16" borderId="12" xfId="50" applyNumberFormat="1" applyFont="1" applyFill="1" applyBorder="1" applyAlignment="1">
      <alignment horizontal="right" vertical="center" wrapText="1" readingOrder="1"/>
      <protection/>
    </xf>
    <xf numFmtId="168" fontId="29" fillId="17" borderId="12" xfId="50" applyNumberFormat="1" applyFont="1" applyFill="1" applyBorder="1" applyAlignment="1">
      <alignment horizontal="right" vertical="center" wrapText="1" readingOrder="1"/>
      <protection/>
    </xf>
    <xf numFmtId="168" fontId="29" fillId="22" borderId="12" xfId="50" applyNumberFormat="1" applyFont="1" applyFill="1" applyBorder="1" applyAlignment="1">
      <alignment horizontal="right" vertical="center" wrapText="1" readingOrder="1"/>
      <protection/>
    </xf>
    <xf numFmtId="168" fontId="30" fillId="18" borderId="12" xfId="50" applyNumberFormat="1" applyFont="1" applyFill="1" applyBorder="1" applyAlignment="1">
      <alignment horizontal="right" vertical="center" wrapText="1" readingOrder="1"/>
      <protection/>
    </xf>
    <xf numFmtId="168" fontId="30" fillId="19" borderId="12" xfId="50" applyNumberFormat="1" applyFont="1" applyFill="1" applyBorder="1" applyAlignment="1">
      <alignment horizontal="right" vertical="center" wrapText="1" readingOrder="1"/>
      <protection/>
    </xf>
    <xf numFmtId="168" fontId="30" fillId="20" borderId="12" xfId="50" applyNumberFormat="1" applyFont="1" applyFill="1" applyBorder="1" applyAlignment="1">
      <alignment horizontal="right" vertical="center" wrapText="1" readingOrder="1"/>
      <protection/>
    </xf>
    <xf numFmtId="168" fontId="30" fillId="21" borderId="12" xfId="50" applyNumberFormat="1" applyFont="1" applyFill="1" applyBorder="1" applyAlignment="1">
      <alignment horizontal="right" vertical="center" wrapText="1" readingOrder="1"/>
      <protection/>
    </xf>
    <xf numFmtId="168" fontId="28" fillId="21" borderId="12" xfId="50" applyNumberFormat="1" applyFont="1" applyFill="1" applyBorder="1" applyAlignment="1">
      <alignment horizontal="right" vertical="center" wrapText="1" readingOrder="1"/>
      <protection/>
    </xf>
    <xf numFmtId="168" fontId="30" fillId="23" borderId="12" xfId="50" applyNumberFormat="1" applyFont="1" applyFill="1" applyBorder="1" applyAlignment="1">
      <alignment horizontal="right" vertical="center" wrapText="1" readingOrder="1"/>
      <protection/>
    </xf>
    <xf numFmtId="168" fontId="30" fillId="24" borderId="12" xfId="50" applyNumberFormat="1" applyFont="1" applyFill="1" applyBorder="1" applyAlignment="1">
      <alignment horizontal="right" vertical="center" wrapText="1" readingOrder="1"/>
      <protection/>
    </xf>
    <xf numFmtId="168" fontId="30" fillId="25" borderId="12" xfId="50" applyNumberFormat="1" applyFont="1" applyFill="1" applyBorder="1" applyAlignment="1">
      <alignment horizontal="right" vertical="center" wrapText="1" readingOrder="1"/>
      <protection/>
    </xf>
    <xf numFmtId="168" fontId="4" fillId="26" borderId="0" xfId="0" applyNumberFormat="1" applyFont="1" applyFill="1" applyAlignment="1">
      <alignment/>
    </xf>
    <xf numFmtId="168" fontId="29" fillId="16" borderId="0" xfId="50" applyNumberFormat="1" applyFont="1" applyFill="1" applyBorder="1" applyAlignment="1">
      <alignment horizontal="right" vertical="center" wrapText="1" readingOrder="1"/>
      <protection/>
    </xf>
    <xf numFmtId="168" fontId="29" fillId="17" borderId="0" xfId="50" applyNumberFormat="1" applyFont="1" applyFill="1" applyBorder="1" applyAlignment="1">
      <alignment horizontal="right" vertical="center" wrapText="1" readingOrder="1"/>
      <protection/>
    </xf>
    <xf numFmtId="168" fontId="29" fillId="22" borderId="0" xfId="50" applyNumberFormat="1" applyFont="1" applyFill="1" applyBorder="1" applyAlignment="1">
      <alignment horizontal="right" vertical="center" wrapText="1" readingOrder="1"/>
      <protection/>
    </xf>
    <xf numFmtId="168" fontId="30" fillId="23" borderId="0" xfId="50" applyNumberFormat="1" applyFont="1" applyFill="1" applyBorder="1" applyAlignment="1">
      <alignment horizontal="right" vertical="center" wrapText="1" readingOrder="1"/>
      <protection/>
    </xf>
    <xf numFmtId="168" fontId="30" fillId="24" borderId="0" xfId="50" applyNumberFormat="1" applyFont="1" applyFill="1" applyBorder="1" applyAlignment="1">
      <alignment horizontal="right" vertical="center" wrapText="1" readingOrder="1"/>
      <protection/>
    </xf>
    <xf numFmtId="168" fontId="30" fillId="25" borderId="0" xfId="50" applyNumberFormat="1" applyFont="1" applyFill="1" applyBorder="1" applyAlignment="1">
      <alignment horizontal="right" vertical="center" wrapText="1" readingOrder="1"/>
      <protection/>
    </xf>
    <xf numFmtId="168" fontId="30" fillId="18" borderId="0" xfId="50" applyNumberFormat="1" applyFont="1" applyFill="1" applyBorder="1" applyAlignment="1">
      <alignment horizontal="right" vertical="center" wrapText="1" readingOrder="1"/>
      <protection/>
    </xf>
    <xf numFmtId="168" fontId="30" fillId="19" borderId="0" xfId="50" applyNumberFormat="1" applyFont="1" applyFill="1" applyBorder="1" applyAlignment="1">
      <alignment horizontal="right" vertical="center" wrapText="1" readingOrder="1"/>
      <protection/>
    </xf>
    <xf numFmtId="168" fontId="30" fillId="20" borderId="0" xfId="50" applyNumberFormat="1" applyFont="1" applyFill="1" applyBorder="1" applyAlignment="1">
      <alignment horizontal="right" vertical="center" wrapText="1" readingOrder="1"/>
      <protection/>
    </xf>
    <xf numFmtId="168" fontId="30" fillId="0" borderId="0" xfId="50" applyNumberFormat="1" applyFont="1" applyFill="1" applyBorder="1" applyAlignment="1">
      <alignment horizontal="right" vertical="center" wrapText="1" readingOrder="1"/>
      <protection/>
    </xf>
    <xf numFmtId="168" fontId="28" fillId="0" borderId="0" xfId="50" applyNumberFormat="1" applyFont="1" applyFill="1" applyBorder="1" applyAlignment="1">
      <alignment horizontal="right" vertical="center" wrapText="1" readingOrder="1"/>
      <protection/>
    </xf>
    <xf numFmtId="168" fontId="30" fillId="21" borderId="0" xfId="50" applyNumberFormat="1" applyFont="1" applyFill="1" applyBorder="1" applyAlignment="1">
      <alignment horizontal="right" vertical="center" wrapText="1" readingOrder="1"/>
      <protection/>
    </xf>
    <xf numFmtId="168" fontId="28" fillId="21" borderId="0" xfId="50" applyNumberFormat="1" applyFont="1" applyFill="1" applyBorder="1" applyAlignment="1">
      <alignment horizontal="right" vertical="center" wrapText="1" readingOrder="1"/>
      <protection/>
    </xf>
    <xf numFmtId="168" fontId="26" fillId="0" borderId="0" xfId="0" applyNumberFormat="1" applyFont="1" applyFill="1" applyBorder="1" applyAlignment="1">
      <alignment/>
    </xf>
    <xf numFmtId="168" fontId="26" fillId="0" borderId="11" xfId="0" applyNumberFormat="1" applyFont="1" applyFill="1" applyBorder="1" applyAlignment="1">
      <alignment/>
    </xf>
    <xf numFmtId="166" fontId="28" fillId="0" borderId="12" xfId="50" applyNumberFormat="1" applyFont="1" applyFill="1" applyBorder="1" applyAlignment="1">
      <alignment horizontal="right" vertical="center" wrapText="1" readingOrder="1"/>
      <protection/>
    </xf>
    <xf numFmtId="166" fontId="28" fillId="27" borderId="12" xfId="50" applyNumberFormat="1" applyFont="1" applyFill="1" applyBorder="1" applyAlignment="1">
      <alignment horizontal="right" vertical="center" wrapText="1" readingOrder="1"/>
      <protection/>
    </xf>
    <xf numFmtId="166" fontId="28" fillId="28" borderId="12" xfId="50" applyNumberFormat="1" applyFont="1" applyFill="1" applyBorder="1" applyAlignment="1">
      <alignment horizontal="right" vertical="center" wrapText="1" readingOrder="1"/>
      <protection/>
    </xf>
    <xf numFmtId="166" fontId="28" fillId="5" borderId="12" xfId="50" applyNumberFormat="1" applyFont="1" applyFill="1" applyBorder="1" applyAlignment="1">
      <alignment horizontal="right" vertical="center" wrapText="1" readingOrder="1"/>
      <protection/>
    </xf>
    <xf numFmtId="166" fontId="28" fillId="29" borderId="12" xfId="50" applyNumberFormat="1" applyFont="1" applyFill="1" applyBorder="1" applyAlignment="1">
      <alignment horizontal="right" vertical="center" wrapText="1" readingOrder="1"/>
      <protection/>
    </xf>
    <xf numFmtId="166" fontId="28" fillId="30" borderId="12" xfId="50" applyNumberFormat="1" applyFont="1" applyFill="1" applyBorder="1" applyAlignment="1">
      <alignment horizontal="right" vertical="center" wrapText="1" readingOrder="1"/>
      <protection/>
    </xf>
    <xf numFmtId="166" fontId="28" fillId="31" borderId="12" xfId="50" applyNumberFormat="1" applyFont="1" applyFill="1" applyBorder="1" applyAlignment="1">
      <alignment horizontal="right" vertical="center" wrapText="1" readingOrder="1"/>
      <protection/>
    </xf>
    <xf numFmtId="166" fontId="32" fillId="32" borderId="12" xfId="50" applyNumberFormat="1" applyFont="1" applyFill="1" applyBorder="1" applyAlignment="1">
      <alignment horizontal="right" vertical="center" wrapText="1" readingOrder="1"/>
      <protection/>
    </xf>
    <xf numFmtId="166" fontId="32" fillId="33" borderId="12" xfId="50" applyNumberFormat="1" applyFont="1" applyFill="1" applyBorder="1" applyAlignment="1">
      <alignment horizontal="right" vertical="center" wrapText="1" readingOrder="1"/>
      <protection/>
    </xf>
    <xf numFmtId="166" fontId="26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66" fontId="33" fillId="0" borderId="11" xfId="0" applyNumberFormat="1" applyFont="1" applyFill="1" applyBorder="1" applyAlignment="1">
      <alignment/>
    </xf>
    <xf numFmtId="168" fontId="33" fillId="0" borderId="11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66" fontId="7" fillId="0" borderId="0" xfId="50" applyNumberFormat="1" applyFont="1" applyFill="1" applyBorder="1" applyAlignment="1">
      <alignment horizontal="right" vertical="center" wrapText="1" readingOrder="1"/>
      <protection/>
    </xf>
    <xf numFmtId="166" fontId="7" fillId="34" borderId="0" xfId="50" applyNumberFormat="1" applyFont="1" applyFill="1" applyBorder="1" applyAlignment="1">
      <alignment horizontal="right" vertical="center" wrapText="1" readingOrder="1"/>
      <protection/>
    </xf>
    <xf numFmtId="166" fontId="34" fillId="34" borderId="0" xfId="50" applyNumberFormat="1" applyFont="1" applyFill="1" applyBorder="1" applyAlignment="1">
      <alignment horizontal="right" vertical="center" wrapText="1" readingOrder="1"/>
      <protection/>
    </xf>
    <xf numFmtId="0" fontId="35" fillId="0" borderId="0" xfId="0" applyFont="1" applyFill="1" applyBorder="1" applyAlignment="1">
      <alignment/>
    </xf>
    <xf numFmtId="168" fontId="35" fillId="0" borderId="0" xfId="0" applyNumberFormat="1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27" fillId="0" borderId="11" xfId="50" applyNumberFormat="1" applyFont="1" applyFill="1" applyBorder="1" applyAlignment="1">
      <alignment vertical="center" readingOrder="1"/>
      <protection/>
    </xf>
    <xf numFmtId="0" fontId="27" fillId="0" borderId="11" xfId="50" applyNumberFormat="1" applyFont="1" applyFill="1" applyBorder="1" applyAlignment="1">
      <alignment horizontal="center" vertical="center" readingOrder="1"/>
      <protection/>
    </xf>
    <xf numFmtId="0" fontId="28" fillId="0" borderId="11" xfId="50" applyNumberFormat="1" applyFont="1" applyFill="1" applyBorder="1" applyAlignment="1">
      <alignment horizontal="center" vertical="center" readingOrder="1"/>
      <protection/>
    </xf>
    <xf numFmtId="0" fontId="1" fillId="0" borderId="11" xfId="0" applyNumberFormat="1" applyFont="1" applyFill="1" applyBorder="1" applyAlignment="1">
      <alignment horizontal="center" readingOrder="1"/>
    </xf>
    <xf numFmtId="0" fontId="1" fillId="0" borderId="11" xfId="0" applyNumberFormat="1" applyFont="1" applyFill="1" applyBorder="1" applyAlignment="1">
      <alignment readingOrder="1"/>
    </xf>
    <xf numFmtId="166" fontId="34" fillId="19" borderId="0" xfId="50" applyNumberFormat="1" applyFont="1" applyFill="1" applyBorder="1" applyAlignment="1">
      <alignment horizontal="right" vertical="center" wrapText="1" readingOrder="1"/>
      <protection/>
    </xf>
    <xf numFmtId="0" fontId="27" fillId="0" borderId="11" xfId="50" applyNumberFormat="1" applyFont="1" applyFill="1" applyBorder="1" applyAlignment="1">
      <alignment horizontal="left" vertical="center" wrapText="1" readingOrder="1"/>
      <protection/>
    </xf>
    <xf numFmtId="0" fontId="27" fillId="0" borderId="11" xfId="50" applyNumberFormat="1" applyFont="1" applyFill="1" applyBorder="1" applyAlignment="1">
      <alignment vertical="center" wrapText="1" readingOrder="1"/>
      <protection/>
    </xf>
    <xf numFmtId="168" fontId="28" fillId="0" borderId="12" xfId="50" applyNumberFormat="1" applyFont="1" applyFill="1" applyBorder="1" applyAlignment="1">
      <alignment horizontal="right" vertical="center" wrapText="1" readingOrder="1"/>
      <protection/>
    </xf>
    <xf numFmtId="0" fontId="31" fillId="0" borderId="11" xfId="50" applyNumberFormat="1" applyFont="1" applyFill="1" applyBorder="1" applyAlignment="1">
      <alignment horizontal="left" vertical="center" wrapText="1" readingOrder="1"/>
      <protection/>
    </xf>
    <xf numFmtId="0" fontId="31" fillId="0" borderId="11" xfId="50" applyNumberFormat="1" applyFont="1" applyFill="1" applyBorder="1" applyAlignment="1">
      <alignment vertical="center" wrapText="1" readingOrder="1"/>
      <protection/>
    </xf>
    <xf numFmtId="166" fontId="30" fillId="0" borderId="12" xfId="50" applyNumberFormat="1" applyFont="1" applyFill="1" applyBorder="1" applyAlignment="1">
      <alignment horizontal="right" vertical="center" wrapText="1" readingOrder="1"/>
      <protection/>
    </xf>
    <xf numFmtId="168" fontId="30" fillId="0" borderId="12" xfId="50" applyNumberFormat="1" applyFont="1" applyFill="1" applyBorder="1" applyAlignment="1">
      <alignment horizontal="right" vertical="center" wrapText="1" readingOrder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A3C9B9"/>
      <rgbColor rgb="00FEDE01"/>
      <rgbColor rgb="00FFEE75"/>
      <rgbColor rgb="003535FF"/>
      <rgbColor rgb="009CA9FE"/>
      <rgbColor rgb="00C1C1FF"/>
      <rgbColor rgb="00E1E1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PageLayoutView="0" workbookViewId="0" topLeftCell="A103">
      <selection activeCell="E38" sqref="E38"/>
    </sheetView>
  </sheetViews>
  <sheetFormatPr defaultColWidth="9.140625" defaultRowHeight="15"/>
  <cols>
    <col min="1" max="1" width="12.140625" style="0" customWidth="1"/>
    <col min="2" max="2" width="13.421875" style="0" customWidth="1"/>
    <col min="3" max="3" width="44.421875" style="99" customWidth="1"/>
    <col min="4" max="4" width="2.7109375" style="0" hidden="1" customWidth="1"/>
    <col min="5" max="5" width="13.421875" style="0" customWidth="1"/>
    <col min="6" max="6" width="14.8515625" style="0" customWidth="1"/>
    <col min="7" max="7" width="0.2890625" style="0" customWidth="1"/>
    <col min="8" max="8" width="6.7109375" style="0" hidden="1" customWidth="1"/>
    <col min="9" max="9" width="14.57421875" style="0" customWidth="1"/>
    <col min="10" max="10" width="0.5625" style="0" customWidth="1"/>
    <col min="11" max="11" width="9.421875" style="0" customWidth="1"/>
    <col min="12" max="12" width="0" style="0" hidden="1" customWidth="1"/>
    <col min="13" max="13" width="1.28515625" style="0" customWidth="1"/>
    <col min="14" max="14" width="0" style="0" hidden="1" customWidth="1"/>
  </cols>
  <sheetData>
    <row r="1" spans="1:11" s="111" customFormat="1" ht="12.75" customHeight="1">
      <c r="A1" s="110"/>
      <c r="C1" s="110" t="s">
        <v>0</v>
      </c>
      <c r="H1" s="110" t="s">
        <v>1</v>
      </c>
      <c r="K1" s="112">
        <v>44446.4874921875</v>
      </c>
    </row>
    <row r="2" s="111" customFormat="1" ht="0.75" customHeight="1"/>
    <row r="3" spans="1:11" s="111" customFormat="1" ht="12.75" customHeight="1">
      <c r="A3" s="110"/>
      <c r="C3" s="110" t="s">
        <v>2</v>
      </c>
      <c r="H3" s="110" t="s">
        <v>3</v>
      </c>
      <c r="K3" s="113">
        <v>44446.4874921875</v>
      </c>
    </row>
    <row r="4" s="111" customFormat="1" ht="0.75" customHeight="1"/>
    <row r="5" spans="1:3" s="111" customFormat="1" ht="12.75" customHeight="1">
      <c r="A5" s="110"/>
      <c r="C5" s="110" t="s">
        <v>4</v>
      </c>
    </row>
    <row r="6" s="111" customFormat="1" ht="0.75" customHeight="1"/>
    <row r="7" spans="1:3" s="111" customFormat="1" ht="12.75" customHeight="1">
      <c r="A7" s="110"/>
      <c r="C7" s="110" t="s">
        <v>5</v>
      </c>
    </row>
    <row r="8" s="111" customFormat="1" ht="0.75" customHeight="1"/>
    <row r="9" spans="1:3" s="111" customFormat="1" ht="12.75" customHeight="1">
      <c r="A9" s="110"/>
      <c r="C9" s="110" t="s">
        <v>6</v>
      </c>
    </row>
    <row r="10" s="111" customFormat="1" ht="8.25" customHeight="1"/>
    <row r="11" spans="1:3" s="111" customFormat="1" ht="19.5" customHeight="1">
      <c r="A11" s="114"/>
      <c r="C11" s="114" t="s">
        <v>7</v>
      </c>
    </row>
    <row r="12" s="111" customFormat="1" ht="1.5" customHeight="1"/>
    <row r="13" spans="1:3" s="111" customFormat="1" ht="13.5" customHeight="1">
      <c r="A13" s="115"/>
      <c r="C13" s="115" t="s">
        <v>8</v>
      </c>
    </row>
    <row r="14" s="111" customFormat="1" ht="6.75" customHeight="1"/>
    <row r="15" spans="1:3" s="111" customFormat="1" ht="13.5" customHeight="1">
      <c r="A15" s="115"/>
      <c r="C15" s="115" t="s">
        <v>9</v>
      </c>
    </row>
    <row r="16" ht="14.25" customHeight="1"/>
    <row r="17" ht="6.75" customHeight="1"/>
    <row r="18" spans="1:11" ht="15">
      <c r="A18" s="1" t="s">
        <v>10</v>
      </c>
      <c r="B18" s="1" t="s">
        <v>11</v>
      </c>
      <c r="C18" s="100" t="s">
        <v>12</v>
      </c>
      <c r="D18" s="93"/>
      <c r="E18" s="2" t="s">
        <v>13</v>
      </c>
      <c r="F18" s="2" t="s">
        <v>14</v>
      </c>
      <c r="G18" s="2"/>
      <c r="H18" s="93"/>
      <c r="I18" s="2" t="s">
        <v>15</v>
      </c>
      <c r="J18" s="93"/>
      <c r="K18" s="93"/>
    </row>
    <row r="19" spans="1:9" ht="15">
      <c r="A19" s="3" t="s">
        <v>2</v>
      </c>
      <c r="B19" s="3" t="s">
        <v>2</v>
      </c>
      <c r="C19" s="101" t="s">
        <v>16</v>
      </c>
      <c r="E19" s="4">
        <v>2545400</v>
      </c>
      <c r="F19" s="4"/>
      <c r="G19" s="95"/>
      <c r="I19" s="4"/>
    </row>
    <row r="20" spans="1:9" ht="15">
      <c r="A20" s="5" t="s">
        <v>17</v>
      </c>
      <c r="B20" s="5" t="s">
        <v>18</v>
      </c>
      <c r="C20" s="102" t="s">
        <v>19</v>
      </c>
      <c r="E20" s="6">
        <v>2545400</v>
      </c>
      <c r="F20" s="6"/>
      <c r="G20" s="94"/>
      <c r="I20" s="6"/>
    </row>
    <row r="21" spans="1:9" ht="15">
      <c r="A21" s="7" t="s">
        <v>20</v>
      </c>
      <c r="B21" s="7" t="s">
        <v>21</v>
      </c>
      <c r="C21" s="103" t="s">
        <v>22</v>
      </c>
      <c r="E21" s="8">
        <v>2545400</v>
      </c>
      <c r="F21" s="8"/>
      <c r="G21" s="97"/>
      <c r="I21" s="8"/>
    </row>
    <row r="22" spans="1:9" ht="15">
      <c r="A22" s="9" t="s">
        <v>23</v>
      </c>
      <c r="B22" s="9" t="s">
        <v>24</v>
      </c>
      <c r="C22" s="104" t="s">
        <v>25</v>
      </c>
      <c r="E22" s="10">
        <v>2545400</v>
      </c>
      <c r="F22" s="10"/>
      <c r="G22" s="96"/>
      <c r="I22" s="10"/>
    </row>
    <row r="23" spans="1:9" ht="15">
      <c r="A23" s="11" t="s">
        <v>26</v>
      </c>
      <c r="B23" s="11" t="s">
        <v>27</v>
      </c>
      <c r="C23" s="106" t="s">
        <v>28</v>
      </c>
      <c r="E23" s="12">
        <v>1000</v>
      </c>
      <c r="F23" s="12">
        <v>0</v>
      </c>
      <c r="G23" s="105"/>
      <c r="I23" s="12">
        <v>1000</v>
      </c>
    </row>
    <row r="24" spans="1:9" ht="15">
      <c r="A24" s="13" t="s">
        <v>26</v>
      </c>
      <c r="B24" s="13" t="s">
        <v>29</v>
      </c>
      <c r="C24" s="107" t="s">
        <v>30</v>
      </c>
      <c r="E24" s="14">
        <v>1000</v>
      </c>
      <c r="F24" s="14">
        <v>0</v>
      </c>
      <c r="G24" s="98"/>
      <c r="I24" s="14">
        <v>1000</v>
      </c>
    </row>
    <row r="25" spans="1:9" ht="15">
      <c r="A25" s="15" t="s">
        <v>2</v>
      </c>
      <c r="B25" s="15" t="s">
        <v>31</v>
      </c>
      <c r="C25" s="108" t="s">
        <v>32</v>
      </c>
      <c r="E25" s="16">
        <v>1000</v>
      </c>
      <c r="F25" s="16">
        <v>0</v>
      </c>
      <c r="G25" s="17"/>
      <c r="I25" s="16">
        <v>1000</v>
      </c>
    </row>
    <row r="26" spans="1:9" ht="15">
      <c r="A26" s="15" t="s">
        <v>2</v>
      </c>
      <c r="B26" s="15" t="s">
        <v>33</v>
      </c>
      <c r="C26" s="108" t="s">
        <v>34</v>
      </c>
      <c r="E26" s="16">
        <v>1000</v>
      </c>
      <c r="F26" s="16">
        <v>0</v>
      </c>
      <c r="G26" s="17"/>
      <c r="I26" s="16">
        <v>1000</v>
      </c>
    </row>
    <row r="27" spans="1:9" ht="15">
      <c r="A27" s="15" t="s">
        <v>2</v>
      </c>
      <c r="B27" s="15" t="s">
        <v>35</v>
      </c>
      <c r="C27" s="108" t="s">
        <v>36</v>
      </c>
      <c r="E27" s="16">
        <v>1000</v>
      </c>
      <c r="F27" s="16">
        <v>0</v>
      </c>
      <c r="G27" s="17"/>
      <c r="I27" s="16">
        <v>1000</v>
      </c>
    </row>
    <row r="28" spans="1:9" ht="15">
      <c r="A28" s="15" t="s">
        <v>2</v>
      </c>
      <c r="B28" s="15" t="s">
        <v>37</v>
      </c>
      <c r="C28" s="108" t="s">
        <v>38</v>
      </c>
      <c r="E28" s="16">
        <v>1000</v>
      </c>
      <c r="F28" s="16">
        <v>0</v>
      </c>
      <c r="G28" s="17"/>
      <c r="I28" s="16">
        <v>1000</v>
      </c>
    </row>
    <row r="29" spans="1:9" ht="15">
      <c r="A29" s="18" t="s">
        <v>39</v>
      </c>
      <c r="B29" s="18" t="s">
        <v>40</v>
      </c>
      <c r="C29" s="109" t="s">
        <v>38</v>
      </c>
      <c r="E29" s="17">
        <v>1000</v>
      </c>
      <c r="F29" s="17">
        <v>0</v>
      </c>
      <c r="G29" s="17"/>
      <c r="I29" s="17">
        <v>1000</v>
      </c>
    </row>
    <row r="30" spans="1:9" ht="15">
      <c r="A30" s="11" t="s">
        <v>26</v>
      </c>
      <c r="B30" s="11" t="s">
        <v>41</v>
      </c>
      <c r="C30" s="106" t="s">
        <v>42</v>
      </c>
      <c r="E30" s="12">
        <v>2269100</v>
      </c>
      <c r="F30" s="12">
        <v>0</v>
      </c>
      <c r="G30" s="105"/>
      <c r="I30" s="12">
        <f>SUM(E30+F30)</f>
        <v>2269100</v>
      </c>
    </row>
    <row r="31" spans="1:9" ht="15">
      <c r="A31" s="13" t="s">
        <v>26</v>
      </c>
      <c r="B31" s="13" t="s">
        <v>43</v>
      </c>
      <c r="C31" s="107" t="s">
        <v>44</v>
      </c>
      <c r="E31" s="14">
        <v>2269100</v>
      </c>
      <c r="F31" s="14">
        <v>0</v>
      </c>
      <c r="G31" s="98"/>
      <c r="I31" s="167">
        <f aca="true" t="shared" si="0" ref="I31:I62">SUM(E31+F31)</f>
        <v>2269100</v>
      </c>
    </row>
    <row r="32" spans="1:9" ht="15">
      <c r="A32" s="15" t="s">
        <v>2</v>
      </c>
      <c r="B32" s="15" t="s">
        <v>31</v>
      </c>
      <c r="C32" s="108" t="s">
        <v>32</v>
      </c>
      <c r="E32" s="16">
        <v>2269100</v>
      </c>
      <c r="F32" s="16">
        <v>0</v>
      </c>
      <c r="G32" s="17"/>
      <c r="I32" s="166">
        <f t="shared" si="0"/>
        <v>2269100</v>
      </c>
    </row>
    <row r="33" spans="1:9" ht="15">
      <c r="A33" s="15" t="s">
        <v>2</v>
      </c>
      <c r="B33" s="15" t="s">
        <v>45</v>
      </c>
      <c r="C33" s="108" t="s">
        <v>46</v>
      </c>
      <c r="E33" s="16">
        <v>2259100</v>
      </c>
      <c r="F33" s="16">
        <v>0</v>
      </c>
      <c r="G33" s="17"/>
      <c r="I33" s="166">
        <f t="shared" si="0"/>
        <v>2259100</v>
      </c>
    </row>
    <row r="34" spans="1:9" ht="15">
      <c r="A34" s="15" t="s">
        <v>2</v>
      </c>
      <c r="B34" s="15" t="s">
        <v>47</v>
      </c>
      <c r="C34" s="108" t="s">
        <v>48</v>
      </c>
      <c r="E34" s="16">
        <v>2259100</v>
      </c>
      <c r="F34" s="16">
        <v>0</v>
      </c>
      <c r="G34" s="17"/>
      <c r="I34" s="166">
        <f t="shared" si="0"/>
        <v>2259100</v>
      </c>
    </row>
    <row r="35" spans="1:9" ht="15">
      <c r="A35" s="15" t="s">
        <v>2</v>
      </c>
      <c r="B35" s="15" t="s">
        <v>49</v>
      </c>
      <c r="C35" s="108" t="s">
        <v>50</v>
      </c>
      <c r="E35" s="16">
        <v>2259100</v>
      </c>
      <c r="F35" s="16">
        <v>0</v>
      </c>
      <c r="G35" s="17"/>
      <c r="I35" s="166">
        <f t="shared" si="0"/>
        <v>2259100</v>
      </c>
    </row>
    <row r="36" spans="1:9" ht="15">
      <c r="A36" s="18" t="s">
        <v>51</v>
      </c>
      <c r="B36" s="18" t="s">
        <v>52</v>
      </c>
      <c r="C36" s="109" t="s">
        <v>53</v>
      </c>
      <c r="E36" s="17">
        <v>2221500</v>
      </c>
      <c r="F36" s="17">
        <v>0</v>
      </c>
      <c r="G36" s="17"/>
      <c r="I36" s="166">
        <f t="shared" si="0"/>
        <v>2221500</v>
      </c>
    </row>
    <row r="37" spans="1:9" ht="15">
      <c r="A37" s="18" t="s">
        <v>54</v>
      </c>
      <c r="B37" s="18" t="s">
        <v>52</v>
      </c>
      <c r="C37" s="109" t="s">
        <v>55</v>
      </c>
      <c r="E37" s="17">
        <v>6000</v>
      </c>
      <c r="F37" s="17">
        <v>0</v>
      </c>
      <c r="G37" s="17"/>
      <c r="I37" s="166">
        <f t="shared" si="0"/>
        <v>6000</v>
      </c>
    </row>
    <row r="38" spans="1:9" ht="15">
      <c r="A38" s="18" t="s">
        <v>56</v>
      </c>
      <c r="B38" s="18" t="s">
        <v>57</v>
      </c>
      <c r="C38" s="109" t="s">
        <v>58</v>
      </c>
      <c r="E38" s="17">
        <v>31600</v>
      </c>
      <c r="F38" s="17">
        <v>0</v>
      </c>
      <c r="G38" s="17"/>
      <c r="I38" s="166">
        <f t="shared" si="0"/>
        <v>31600</v>
      </c>
    </row>
    <row r="39" spans="1:9" ht="15">
      <c r="A39" s="15" t="s">
        <v>2</v>
      </c>
      <c r="B39" s="15" t="s">
        <v>59</v>
      </c>
      <c r="C39" s="108" t="s">
        <v>60</v>
      </c>
      <c r="E39" s="16">
        <v>10000</v>
      </c>
      <c r="F39" s="16">
        <v>0</v>
      </c>
      <c r="G39" s="17"/>
      <c r="I39" s="166">
        <f t="shared" si="0"/>
        <v>10000</v>
      </c>
    </row>
    <row r="40" spans="1:9" ht="15">
      <c r="A40" s="15" t="s">
        <v>2</v>
      </c>
      <c r="B40" s="15" t="s">
        <v>61</v>
      </c>
      <c r="C40" s="108" t="s">
        <v>62</v>
      </c>
      <c r="E40" s="16">
        <v>10000</v>
      </c>
      <c r="F40" s="16">
        <v>0</v>
      </c>
      <c r="G40" s="17"/>
      <c r="I40" s="166">
        <f t="shared" si="0"/>
        <v>10000</v>
      </c>
    </row>
    <row r="41" spans="1:9" ht="15">
      <c r="A41" s="15" t="s">
        <v>2</v>
      </c>
      <c r="B41" s="15" t="s">
        <v>63</v>
      </c>
      <c r="C41" s="108" t="s">
        <v>62</v>
      </c>
      <c r="E41" s="16">
        <v>10000</v>
      </c>
      <c r="F41" s="16">
        <v>0</v>
      </c>
      <c r="G41" s="17"/>
      <c r="I41" s="166">
        <f t="shared" si="0"/>
        <v>10000</v>
      </c>
    </row>
    <row r="42" spans="1:9" ht="15">
      <c r="A42" s="18" t="s">
        <v>64</v>
      </c>
      <c r="B42" s="18" t="s">
        <v>65</v>
      </c>
      <c r="C42" s="109" t="s">
        <v>62</v>
      </c>
      <c r="E42" s="17">
        <v>10000</v>
      </c>
      <c r="F42" s="17">
        <v>0</v>
      </c>
      <c r="G42" s="17"/>
      <c r="I42" s="166">
        <f t="shared" si="0"/>
        <v>10000</v>
      </c>
    </row>
    <row r="43" spans="1:9" ht="15">
      <c r="A43" s="11" t="s">
        <v>26</v>
      </c>
      <c r="B43" s="11" t="s">
        <v>66</v>
      </c>
      <c r="C43" s="106" t="s">
        <v>67</v>
      </c>
      <c r="E43" s="12">
        <v>489600</v>
      </c>
      <c r="F43" s="12">
        <v>-255200</v>
      </c>
      <c r="G43" s="105"/>
      <c r="I43" s="12">
        <f t="shared" si="0"/>
        <v>234400</v>
      </c>
    </row>
    <row r="44" spans="1:9" ht="15">
      <c r="A44" s="13" t="s">
        <v>26</v>
      </c>
      <c r="B44" s="13" t="s">
        <v>68</v>
      </c>
      <c r="C44" s="107" t="s">
        <v>69</v>
      </c>
      <c r="E44" s="14">
        <v>489600</v>
      </c>
      <c r="F44" s="14">
        <v>-255200</v>
      </c>
      <c r="G44" s="98"/>
      <c r="I44" s="178">
        <f t="shared" si="0"/>
        <v>234400</v>
      </c>
    </row>
    <row r="45" spans="1:9" ht="15">
      <c r="A45" s="15" t="s">
        <v>2</v>
      </c>
      <c r="B45" s="15" t="s">
        <v>31</v>
      </c>
      <c r="C45" s="108" t="s">
        <v>32</v>
      </c>
      <c r="E45" s="16">
        <v>489600</v>
      </c>
      <c r="F45" s="16">
        <v>-255200</v>
      </c>
      <c r="G45" s="17"/>
      <c r="I45" s="166">
        <f t="shared" si="0"/>
        <v>234400</v>
      </c>
    </row>
    <row r="46" spans="1:9" ht="15">
      <c r="A46" s="15" t="s">
        <v>2</v>
      </c>
      <c r="B46" s="15" t="s">
        <v>70</v>
      </c>
      <c r="C46" s="108" t="s">
        <v>71</v>
      </c>
      <c r="E46" s="16">
        <v>489600</v>
      </c>
      <c r="F46" s="16">
        <v>-255200</v>
      </c>
      <c r="G46" s="17"/>
      <c r="I46" s="166">
        <f t="shared" si="0"/>
        <v>234400</v>
      </c>
    </row>
    <row r="47" spans="1:9" ht="15">
      <c r="A47" s="15" t="s">
        <v>2</v>
      </c>
      <c r="B47" s="15" t="s">
        <v>72</v>
      </c>
      <c r="C47" s="108" t="s">
        <v>73</v>
      </c>
      <c r="E47" s="16">
        <v>107700</v>
      </c>
      <c r="F47" s="16">
        <v>0</v>
      </c>
      <c r="G47" s="17"/>
      <c r="I47" s="166">
        <f t="shared" si="0"/>
        <v>107700</v>
      </c>
    </row>
    <row r="48" spans="1:9" ht="15">
      <c r="A48" s="15" t="s">
        <v>2</v>
      </c>
      <c r="B48" s="15" t="s">
        <v>74</v>
      </c>
      <c r="C48" s="108" t="s">
        <v>75</v>
      </c>
      <c r="E48" s="16">
        <v>107700</v>
      </c>
      <c r="F48" s="16">
        <v>0</v>
      </c>
      <c r="G48" s="17"/>
      <c r="I48" s="166">
        <f t="shared" si="0"/>
        <v>107700</v>
      </c>
    </row>
    <row r="49" spans="1:9" ht="15">
      <c r="A49" s="18" t="s">
        <v>76</v>
      </c>
      <c r="B49" s="18" t="s">
        <v>77</v>
      </c>
      <c r="C49" s="109" t="s">
        <v>78</v>
      </c>
      <c r="E49" s="17">
        <v>47600</v>
      </c>
      <c r="F49" s="17">
        <v>0</v>
      </c>
      <c r="G49" s="17"/>
      <c r="I49" s="166">
        <f t="shared" si="0"/>
        <v>47600</v>
      </c>
    </row>
    <row r="50" spans="1:9" ht="15">
      <c r="A50" s="18" t="s">
        <v>79</v>
      </c>
      <c r="B50" s="18" t="s">
        <v>80</v>
      </c>
      <c r="C50" s="109" t="s">
        <v>81</v>
      </c>
      <c r="E50" s="17">
        <v>26100</v>
      </c>
      <c r="F50" s="17">
        <v>0</v>
      </c>
      <c r="G50" s="17"/>
      <c r="I50" s="166">
        <f t="shared" si="0"/>
        <v>26100</v>
      </c>
    </row>
    <row r="51" spans="1:9" ht="15">
      <c r="A51" s="18" t="s">
        <v>82</v>
      </c>
      <c r="B51" s="18" t="s">
        <v>80</v>
      </c>
      <c r="C51" s="109" t="s">
        <v>83</v>
      </c>
      <c r="E51" s="17">
        <v>34000</v>
      </c>
      <c r="F51" s="17">
        <v>0</v>
      </c>
      <c r="G51" s="17"/>
      <c r="I51" s="166">
        <f t="shared" si="0"/>
        <v>34000</v>
      </c>
    </row>
    <row r="52" spans="1:9" ht="15">
      <c r="A52" s="15" t="s">
        <v>2</v>
      </c>
      <c r="B52" s="15" t="s">
        <v>84</v>
      </c>
      <c r="C52" s="108" t="s">
        <v>85</v>
      </c>
      <c r="E52" s="16">
        <v>381900</v>
      </c>
      <c r="F52" s="16">
        <v>-255200</v>
      </c>
      <c r="G52" s="17"/>
      <c r="I52" s="166">
        <f t="shared" si="0"/>
        <v>126700</v>
      </c>
    </row>
    <row r="53" spans="1:9" ht="15">
      <c r="A53" s="15" t="s">
        <v>2</v>
      </c>
      <c r="B53" s="15" t="s">
        <v>86</v>
      </c>
      <c r="C53" s="108" t="s">
        <v>87</v>
      </c>
      <c r="E53" s="16">
        <v>381900</v>
      </c>
      <c r="F53" s="16">
        <v>-255200</v>
      </c>
      <c r="G53" s="17"/>
      <c r="I53" s="166">
        <f t="shared" si="0"/>
        <v>126700</v>
      </c>
    </row>
    <row r="54" spans="1:9" ht="15">
      <c r="A54" s="18" t="s">
        <v>88</v>
      </c>
      <c r="B54" s="18" t="s">
        <v>89</v>
      </c>
      <c r="C54" s="109" t="s">
        <v>90</v>
      </c>
      <c r="E54" s="17">
        <v>381900</v>
      </c>
      <c r="F54" s="17">
        <v>-255200</v>
      </c>
      <c r="G54" s="17"/>
      <c r="I54" s="166">
        <f t="shared" si="0"/>
        <v>126700</v>
      </c>
    </row>
    <row r="55" spans="1:9" ht="15">
      <c r="A55" s="11" t="s">
        <v>26</v>
      </c>
      <c r="B55" s="11" t="s">
        <v>91</v>
      </c>
      <c r="C55" s="106" t="s">
        <v>92</v>
      </c>
      <c r="E55" s="12">
        <v>2000</v>
      </c>
      <c r="F55" s="12">
        <v>0</v>
      </c>
      <c r="G55" s="105"/>
      <c r="I55" s="12">
        <f t="shared" si="0"/>
        <v>2000</v>
      </c>
    </row>
    <row r="56" spans="1:9" ht="15">
      <c r="A56" s="13" t="s">
        <v>26</v>
      </c>
      <c r="B56" s="13" t="s">
        <v>93</v>
      </c>
      <c r="C56" s="107" t="s">
        <v>94</v>
      </c>
      <c r="E56" s="14">
        <v>2000</v>
      </c>
      <c r="F56" s="14">
        <v>0</v>
      </c>
      <c r="G56" s="98"/>
      <c r="I56" s="168">
        <f t="shared" si="0"/>
        <v>2000</v>
      </c>
    </row>
    <row r="57" spans="1:9" ht="15">
      <c r="A57" s="15" t="s">
        <v>2</v>
      </c>
      <c r="B57" s="15" t="s">
        <v>31</v>
      </c>
      <c r="C57" s="108" t="s">
        <v>32</v>
      </c>
      <c r="E57" s="16">
        <v>2000</v>
      </c>
      <c r="F57" s="16">
        <v>0</v>
      </c>
      <c r="G57" s="17"/>
      <c r="I57" s="166">
        <f t="shared" si="0"/>
        <v>2000</v>
      </c>
    </row>
    <row r="58" spans="1:9" ht="15">
      <c r="A58" s="15" t="s">
        <v>2</v>
      </c>
      <c r="B58" s="15" t="s">
        <v>33</v>
      </c>
      <c r="C58" s="108" t="s">
        <v>34</v>
      </c>
      <c r="E58" s="16">
        <v>2000</v>
      </c>
      <c r="F58" s="16">
        <v>0</v>
      </c>
      <c r="G58" s="17"/>
      <c r="I58" s="166">
        <f t="shared" si="0"/>
        <v>2000</v>
      </c>
    </row>
    <row r="59" spans="1:9" ht="15">
      <c r="A59" s="15" t="s">
        <v>2</v>
      </c>
      <c r="B59" s="15" t="s">
        <v>95</v>
      </c>
      <c r="C59" s="108" t="s">
        <v>96</v>
      </c>
      <c r="E59" s="16">
        <v>2000</v>
      </c>
      <c r="F59" s="16">
        <v>0</v>
      </c>
      <c r="G59" s="17"/>
      <c r="I59" s="166">
        <f t="shared" si="0"/>
        <v>2000</v>
      </c>
    </row>
    <row r="60" spans="1:9" ht="15">
      <c r="A60" s="15" t="s">
        <v>2</v>
      </c>
      <c r="B60" s="15" t="s">
        <v>97</v>
      </c>
      <c r="C60" s="108" t="s">
        <v>98</v>
      </c>
      <c r="E60" s="16">
        <v>2000</v>
      </c>
      <c r="F60" s="16">
        <v>0</v>
      </c>
      <c r="G60" s="17"/>
      <c r="I60" s="166">
        <f t="shared" si="0"/>
        <v>2000</v>
      </c>
    </row>
    <row r="61" spans="1:9" ht="15">
      <c r="A61" s="18" t="s">
        <v>99</v>
      </c>
      <c r="B61" s="18" t="s">
        <v>100</v>
      </c>
      <c r="C61" s="109" t="s">
        <v>101</v>
      </c>
      <c r="E61" s="17">
        <v>1350</v>
      </c>
      <c r="F61" s="17">
        <v>0</v>
      </c>
      <c r="G61" s="17"/>
      <c r="I61" s="166">
        <f t="shared" si="0"/>
        <v>1350</v>
      </c>
    </row>
    <row r="62" spans="1:9" ht="15">
      <c r="A62" s="18" t="s">
        <v>102</v>
      </c>
      <c r="B62" s="18" t="s">
        <v>103</v>
      </c>
      <c r="C62" s="109" t="s">
        <v>104</v>
      </c>
      <c r="E62" s="17">
        <v>650</v>
      </c>
      <c r="F62" s="17">
        <v>0</v>
      </c>
      <c r="G62" s="17"/>
      <c r="I62" s="166">
        <f t="shared" si="0"/>
        <v>650</v>
      </c>
    </row>
    <row r="63" ht="409.5" customHeight="1" hidden="1"/>
  </sheetData>
  <sheetProtection/>
  <printOptions/>
  <pageMargins left="0.393700787401575" right="0.196850393700787" top="0.393700787401575" bottom="0.639763779527559" header="0.393700787401575" footer="0.393700787401575"/>
  <pageSetup horizontalDpi="300" verticalDpi="300" orientation="landscape" paperSize="9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showGridLines="0" tabSelected="1" zoomScalePageLayoutView="0" workbookViewId="0" topLeftCell="A1">
      <selection activeCell="C490" sqref="C490"/>
    </sheetView>
  </sheetViews>
  <sheetFormatPr defaultColWidth="9.140625" defaultRowHeight="15"/>
  <cols>
    <col min="1" max="1" width="11.00390625" style="22" customWidth="1"/>
    <col min="2" max="2" width="13.421875" style="22" customWidth="1"/>
    <col min="3" max="3" width="39.8515625" style="22" customWidth="1"/>
    <col min="4" max="4" width="18.28125" style="22" customWidth="1"/>
    <col min="5" max="5" width="19.8515625" style="150" customWidth="1"/>
    <col min="6" max="6" width="17.00390625" style="0" customWidth="1"/>
    <col min="7" max="7" width="24.7109375" style="0" customWidth="1"/>
  </cols>
  <sheetData>
    <row r="1" spans="1:5" s="169" customFormat="1" ht="45" customHeight="1">
      <c r="A1" s="169" t="s">
        <v>25</v>
      </c>
      <c r="E1" s="170"/>
    </row>
    <row r="2" spans="1:7" s="172" customFormat="1" ht="29.25" customHeight="1">
      <c r="A2" s="169" t="s">
        <v>585</v>
      </c>
      <c r="B2" s="169"/>
      <c r="C2" s="169"/>
      <c r="D2" s="169"/>
      <c r="E2" s="170"/>
      <c r="F2" s="169"/>
      <c r="G2" s="171"/>
    </row>
    <row r="3" spans="1:7" s="172" customFormat="1" ht="29.25" customHeight="1">
      <c r="A3" s="169"/>
      <c r="B3" s="169"/>
      <c r="C3" s="169" t="s">
        <v>586</v>
      </c>
      <c r="D3" s="169"/>
      <c r="E3" s="170"/>
      <c r="F3" s="169"/>
      <c r="G3" s="171"/>
    </row>
    <row r="4" spans="1:6" s="177" customFormat="1" ht="33.75" customHeight="1">
      <c r="A4" s="173" t="s">
        <v>10</v>
      </c>
      <c r="B4" s="173" t="s">
        <v>11</v>
      </c>
      <c r="C4" s="173" t="s">
        <v>105</v>
      </c>
      <c r="D4" s="174" t="s">
        <v>580</v>
      </c>
      <c r="E4" s="175" t="s">
        <v>576</v>
      </c>
      <c r="F4" s="176" t="s">
        <v>584</v>
      </c>
    </row>
    <row r="5" spans="1:6" s="20" customFormat="1" ht="15">
      <c r="A5" s="23" t="s">
        <v>2</v>
      </c>
      <c r="B5" s="23" t="s">
        <v>2</v>
      </c>
      <c r="C5" s="24" t="s">
        <v>106</v>
      </c>
      <c r="D5" s="26">
        <v>5917116</v>
      </c>
      <c r="E5" s="124">
        <f>SUM(E6)</f>
        <v>599660</v>
      </c>
      <c r="F5" s="159">
        <f aca="true" t="shared" si="0" ref="F5:F68">SUM(D5+E5)</f>
        <v>6516776</v>
      </c>
    </row>
    <row r="6" spans="1:6" s="20" customFormat="1" ht="15">
      <c r="A6" s="27" t="s">
        <v>17</v>
      </c>
      <c r="B6" s="27" t="s">
        <v>107</v>
      </c>
      <c r="C6" s="28" t="s">
        <v>108</v>
      </c>
      <c r="D6" s="29">
        <v>5917116</v>
      </c>
      <c r="E6" s="125">
        <f>SUM(E7)</f>
        <v>599660</v>
      </c>
      <c r="F6" s="160">
        <f t="shared" si="0"/>
        <v>6516776</v>
      </c>
    </row>
    <row r="7" spans="1:6" s="20" customFormat="1" ht="15">
      <c r="A7" s="30" t="s">
        <v>20</v>
      </c>
      <c r="B7" s="30" t="s">
        <v>109</v>
      </c>
      <c r="C7" s="31" t="s">
        <v>110</v>
      </c>
      <c r="D7" s="32">
        <v>5917116</v>
      </c>
      <c r="E7" s="126">
        <f>SUM(E8)</f>
        <v>599660</v>
      </c>
      <c r="F7" s="160">
        <f t="shared" si="0"/>
        <v>6516776</v>
      </c>
    </row>
    <row r="8" spans="1:6" s="20" customFormat="1" ht="24">
      <c r="A8" s="33" t="s">
        <v>111</v>
      </c>
      <c r="B8" s="33" t="s">
        <v>112</v>
      </c>
      <c r="C8" s="34" t="s">
        <v>113</v>
      </c>
      <c r="D8" s="35">
        <v>5917116</v>
      </c>
      <c r="E8" s="127">
        <f>SUM(E9+E18)</f>
        <v>599660</v>
      </c>
      <c r="F8" s="160">
        <f t="shared" si="0"/>
        <v>6516776</v>
      </c>
    </row>
    <row r="9" spans="1:6" s="20" customFormat="1" ht="15">
      <c r="A9" s="36" t="s">
        <v>23</v>
      </c>
      <c r="B9" s="36" t="s">
        <v>24</v>
      </c>
      <c r="C9" s="37" t="s">
        <v>25</v>
      </c>
      <c r="D9" s="38">
        <v>109166</v>
      </c>
      <c r="E9" s="128">
        <v>0</v>
      </c>
      <c r="F9" s="155">
        <f t="shared" si="0"/>
        <v>109166</v>
      </c>
    </row>
    <row r="10" spans="1:6" s="20" customFormat="1" ht="15">
      <c r="A10" s="39" t="s">
        <v>26</v>
      </c>
      <c r="B10" s="39" t="s">
        <v>41</v>
      </c>
      <c r="C10" s="40" t="s">
        <v>42</v>
      </c>
      <c r="D10" s="41">
        <v>109166</v>
      </c>
      <c r="E10" s="129">
        <v>0</v>
      </c>
      <c r="F10" s="154">
        <f t="shared" si="0"/>
        <v>109166</v>
      </c>
    </row>
    <row r="11" spans="1:6" s="20" customFormat="1" ht="24">
      <c r="A11" s="42" t="s">
        <v>26</v>
      </c>
      <c r="B11" s="42" t="s">
        <v>114</v>
      </c>
      <c r="C11" s="43" t="s">
        <v>115</v>
      </c>
      <c r="D11" s="44">
        <v>109166</v>
      </c>
      <c r="E11" s="130">
        <v>0</v>
      </c>
      <c r="F11" s="153">
        <f t="shared" si="0"/>
        <v>109166</v>
      </c>
    </row>
    <row r="12" spans="1:6" s="20" customFormat="1" ht="15">
      <c r="A12" s="45" t="s">
        <v>2</v>
      </c>
      <c r="B12" s="45" t="s">
        <v>116</v>
      </c>
      <c r="C12" s="46" t="s">
        <v>117</v>
      </c>
      <c r="D12" s="47">
        <v>109166</v>
      </c>
      <c r="E12" s="131">
        <v>0</v>
      </c>
      <c r="F12" s="152">
        <f t="shared" si="0"/>
        <v>109166</v>
      </c>
    </row>
    <row r="13" spans="1:6" s="20" customFormat="1" ht="15">
      <c r="A13" s="45" t="s">
        <v>2</v>
      </c>
      <c r="B13" s="45" t="s">
        <v>118</v>
      </c>
      <c r="C13" s="46" t="s">
        <v>119</v>
      </c>
      <c r="D13" s="47">
        <v>109166</v>
      </c>
      <c r="E13" s="131">
        <v>0</v>
      </c>
      <c r="F13" s="152">
        <f t="shared" si="0"/>
        <v>109166</v>
      </c>
    </row>
    <row r="14" spans="1:6" s="20" customFormat="1" ht="15">
      <c r="A14" s="45" t="s">
        <v>2</v>
      </c>
      <c r="B14" s="45" t="s">
        <v>120</v>
      </c>
      <c r="C14" s="46" t="s">
        <v>121</v>
      </c>
      <c r="D14" s="47">
        <v>109166</v>
      </c>
      <c r="E14" s="131">
        <v>0</v>
      </c>
      <c r="F14" s="152">
        <f t="shared" si="0"/>
        <v>109166</v>
      </c>
    </row>
    <row r="15" spans="1:6" s="20" customFormat="1" ht="15" hidden="1">
      <c r="A15" s="45" t="s">
        <v>2</v>
      </c>
      <c r="B15" s="45" t="s">
        <v>122</v>
      </c>
      <c r="C15" s="46" t="s">
        <v>123</v>
      </c>
      <c r="D15" s="47">
        <v>109166</v>
      </c>
      <c r="E15" s="131">
        <v>0</v>
      </c>
      <c r="F15" s="152">
        <f t="shared" si="0"/>
        <v>109166</v>
      </c>
    </row>
    <row r="16" spans="1:6" s="20" customFormat="1" ht="15" hidden="1">
      <c r="A16" s="48" t="s">
        <v>124</v>
      </c>
      <c r="B16" s="48" t="s">
        <v>125</v>
      </c>
      <c r="C16" s="49" t="s">
        <v>126</v>
      </c>
      <c r="D16" s="50">
        <v>99202</v>
      </c>
      <c r="E16" s="132">
        <v>0</v>
      </c>
      <c r="F16" s="152">
        <f t="shared" si="0"/>
        <v>99202</v>
      </c>
    </row>
    <row r="17" spans="1:6" s="20" customFormat="1" ht="15" hidden="1">
      <c r="A17" s="48" t="s">
        <v>127</v>
      </c>
      <c r="B17" s="48" t="s">
        <v>128</v>
      </c>
      <c r="C17" s="49" t="s">
        <v>129</v>
      </c>
      <c r="D17" s="50">
        <v>9964</v>
      </c>
      <c r="E17" s="132">
        <v>0</v>
      </c>
      <c r="F17" s="152">
        <f t="shared" si="0"/>
        <v>9964</v>
      </c>
    </row>
    <row r="18" spans="1:6" s="20" customFormat="1" ht="24">
      <c r="A18" s="51" t="s">
        <v>130</v>
      </c>
      <c r="B18" s="51" t="s">
        <v>131</v>
      </c>
      <c r="C18" s="52" t="s">
        <v>132</v>
      </c>
      <c r="D18" s="53">
        <v>5807950</v>
      </c>
      <c r="E18" s="133">
        <f>SUM(E19)</f>
        <v>599660</v>
      </c>
      <c r="F18" s="158">
        <f t="shared" si="0"/>
        <v>6407610</v>
      </c>
    </row>
    <row r="19" spans="1:6" s="20" customFormat="1" ht="24">
      <c r="A19" s="54" t="s">
        <v>133</v>
      </c>
      <c r="B19" s="54" t="s">
        <v>134</v>
      </c>
      <c r="C19" s="55" t="s">
        <v>132</v>
      </c>
      <c r="D19" s="56">
        <v>5807950</v>
      </c>
      <c r="E19" s="134">
        <f>SUM(E20)</f>
        <v>599660</v>
      </c>
      <c r="F19" s="157">
        <f t="shared" si="0"/>
        <v>6407610</v>
      </c>
    </row>
    <row r="20" spans="1:6" s="20" customFormat="1" ht="24">
      <c r="A20" s="57" t="s">
        <v>135</v>
      </c>
      <c r="B20" s="57" t="s">
        <v>136</v>
      </c>
      <c r="C20" s="58" t="s">
        <v>137</v>
      </c>
      <c r="D20" s="59">
        <v>5660550</v>
      </c>
      <c r="E20" s="135">
        <f>SUM(E21+E173+E190+E209)</f>
        <v>599660</v>
      </c>
      <c r="F20" s="156">
        <f t="shared" si="0"/>
        <v>6260210</v>
      </c>
    </row>
    <row r="21" spans="1:6" s="20" customFormat="1" ht="15">
      <c r="A21" s="36" t="s">
        <v>23</v>
      </c>
      <c r="B21" s="36" t="s">
        <v>24</v>
      </c>
      <c r="C21" s="37" t="s">
        <v>25</v>
      </c>
      <c r="D21" s="38">
        <v>5660550</v>
      </c>
      <c r="E21" s="128">
        <f>SUM(E22+E38+E45+E152+E166)</f>
        <v>598510</v>
      </c>
      <c r="F21" s="155">
        <f t="shared" si="0"/>
        <v>6259060</v>
      </c>
    </row>
    <row r="22" spans="1:6" s="20" customFormat="1" ht="15">
      <c r="A22" s="39" t="s">
        <v>26</v>
      </c>
      <c r="B22" s="39" t="s">
        <v>138</v>
      </c>
      <c r="C22" s="40" t="s">
        <v>139</v>
      </c>
      <c r="D22" s="41">
        <v>4472850</v>
      </c>
      <c r="E22" s="129">
        <f>SUM(E23)</f>
        <v>569800</v>
      </c>
      <c r="F22" s="154">
        <f t="shared" si="0"/>
        <v>5042650</v>
      </c>
    </row>
    <row r="23" spans="1:6" s="20" customFormat="1" ht="15">
      <c r="A23" s="42" t="s">
        <v>26</v>
      </c>
      <c r="B23" s="42" t="s">
        <v>140</v>
      </c>
      <c r="C23" s="43" t="s">
        <v>139</v>
      </c>
      <c r="D23" s="44">
        <v>4472850</v>
      </c>
      <c r="E23" s="130">
        <f>SUM(E24)</f>
        <v>569800</v>
      </c>
      <c r="F23" s="153">
        <f t="shared" si="0"/>
        <v>5042650</v>
      </c>
    </row>
    <row r="24" spans="1:6" s="20" customFormat="1" ht="15">
      <c r="A24" s="45" t="s">
        <v>2</v>
      </c>
      <c r="B24" s="45" t="s">
        <v>141</v>
      </c>
      <c r="C24" s="46" t="s">
        <v>142</v>
      </c>
      <c r="D24" s="47">
        <v>4472850</v>
      </c>
      <c r="E24" s="131">
        <f>SUM(E25)</f>
        <v>569800</v>
      </c>
      <c r="F24" s="152">
        <f t="shared" si="0"/>
        <v>5042650</v>
      </c>
    </row>
    <row r="25" spans="1:6" s="20" customFormat="1" ht="15">
      <c r="A25" s="45" t="s">
        <v>2</v>
      </c>
      <c r="B25" s="45" t="s">
        <v>143</v>
      </c>
      <c r="C25" s="46" t="s">
        <v>144</v>
      </c>
      <c r="D25" s="47">
        <v>4472850</v>
      </c>
      <c r="E25" s="131">
        <f>SUM(E26+E29+E35)</f>
        <v>569800</v>
      </c>
      <c r="F25" s="152">
        <f t="shared" si="0"/>
        <v>5042650</v>
      </c>
    </row>
    <row r="26" spans="1:6" s="20" customFormat="1" ht="15">
      <c r="A26" s="45" t="s">
        <v>2</v>
      </c>
      <c r="B26" s="45" t="s">
        <v>145</v>
      </c>
      <c r="C26" s="46" t="s">
        <v>146</v>
      </c>
      <c r="D26" s="47">
        <v>3728000</v>
      </c>
      <c r="E26" s="131">
        <f>SUM(E27)</f>
        <v>493000</v>
      </c>
      <c r="F26" s="152">
        <f t="shared" si="0"/>
        <v>4221000</v>
      </c>
    </row>
    <row r="27" spans="1:6" s="20" customFormat="1" ht="15" hidden="1">
      <c r="A27" s="45" t="s">
        <v>2</v>
      </c>
      <c r="B27" s="45" t="s">
        <v>147</v>
      </c>
      <c r="C27" s="46" t="s">
        <v>148</v>
      </c>
      <c r="D27" s="47">
        <v>3728000</v>
      </c>
      <c r="E27" s="131">
        <f>SUM(E28)</f>
        <v>493000</v>
      </c>
      <c r="F27" s="152">
        <f t="shared" si="0"/>
        <v>4221000</v>
      </c>
    </row>
    <row r="28" spans="1:6" s="20" customFormat="1" ht="15" hidden="1">
      <c r="A28" s="48" t="s">
        <v>149</v>
      </c>
      <c r="B28" s="48" t="s">
        <v>150</v>
      </c>
      <c r="C28" s="49" t="s">
        <v>151</v>
      </c>
      <c r="D28" s="50">
        <v>3728000</v>
      </c>
      <c r="E28" s="132">
        <v>493000</v>
      </c>
      <c r="F28" s="152">
        <f t="shared" si="0"/>
        <v>4221000</v>
      </c>
    </row>
    <row r="29" spans="1:6" s="20" customFormat="1" ht="15">
      <c r="A29" s="45" t="s">
        <v>2</v>
      </c>
      <c r="B29" s="45" t="s">
        <v>152</v>
      </c>
      <c r="C29" s="46" t="s">
        <v>153</v>
      </c>
      <c r="D29" s="47">
        <v>169100</v>
      </c>
      <c r="E29" s="131">
        <f>SUM(E30)</f>
        <v>-200</v>
      </c>
      <c r="F29" s="152">
        <f t="shared" si="0"/>
        <v>168900</v>
      </c>
    </row>
    <row r="30" spans="1:6" s="20" customFormat="1" ht="15" hidden="1">
      <c r="A30" s="45" t="s">
        <v>2</v>
      </c>
      <c r="B30" s="45" t="s">
        <v>154</v>
      </c>
      <c r="C30" s="46" t="s">
        <v>153</v>
      </c>
      <c r="D30" s="47">
        <v>169100</v>
      </c>
      <c r="E30" s="131">
        <f>SUM(E31+E32+E33+E34)</f>
        <v>-200</v>
      </c>
      <c r="F30" s="152">
        <f t="shared" si="0"/>
        <v>168900</v>
      </c>
    </row>
    <row r="31" spans="1:6" s="20" customFormat="1" ht="15" hidden="1">
      <c r="A31" s="48" t="s">
        <v>155</v>
      </c>
      <c r="B31" s="48" t="s">
        <v>156</v>
      </c>
      <c r="C31" s="49" t="s">
        <v>157</v>
      </c>
      <c r="D31" s="50">
        <v>5400</v>
      </c>
      <c r="E31" s="132">
        <v>0</v>
      </c>
      <c r="F31" s="152">
        <f t="shared" si="0"/>
        <v>5400</v>
      </c>
    </row>
    <row r="32" spans="1:6" s="20" customFormat="1" ht="15" hidden="1">
      <c r="A32" s="48" t="s">
        <v>158</v>
      </c>
      <c r="B32" s="48" t="s">
        <v>159</v>
      </c>
      <c r="C32" s="49" t="s">
        <v>160</v>
      </c>
      <c r="D32" s="50">
        <v>23650</v>
      </c>
      <c r="E32" s="132">
        <v>0</v>
      </c>
      <c r="F32" s="152">
        <f t="shared" si="0"/>
        <v>23650</v>
      </c>
    </row>
    <row r="33" spans="1:6" s="20" customFormat="1" ht="15" hidden="1">
      <c r="A33" s="48" t="s">
        <v>161</v>
      </c>
      <c r="B33" s="48">
        <v>31216</v>
      </c>
      <c r="C33" s="49" t="s">
        <v>162</v>
      </c>
      <c r="D33" s="50">
        <v>99000</v>
      </c>
      <c r="E33" s="132">
        <v>1500</v>
      </c>
      <c r="F33" s="152">
        <f t="shared" si="0"/>
        <v>100500</v>
      </c>
    </row>
    <row r="34" spans="1:6" s="20" customFormat="1" ht="15" hidden="1">
      <c r="A34" s="48" t="s">
        <v>163</v>
      </c>
      <c r="B34" s="48" t="s">
        <v>164</v>
      </c>
      <c r="C34" s="49" t="s">
        <v>165</v>
      </c>
      <c r="D34" s="50">
        <v>41050</v>
      </c>
      <c r="E34" s="132">
        <v>-1700</v>
      </c>
      <c r="F34" s="152">
        <f t="shared" si="0"/>
        <v>39350</v>
      </c>
    </row>
    <row r="35" spans="1:6" s="20" customFormat="1" ht="15">
      <c r="A35" s="45" t="s">
        <v>2</v>
      </c>
      <c r="B35" s="45" t="s">
        <v>166</v>
      </c>
      <c r="C35" s="46" t="s">
        <v>167</v>
      </c>
      <c r="D35" s="47">
        <v>575750</v>
      </c>
      <c r="E35" s="131">
        <f>SUM(E36)</f>
        <v>77000</v>
      </c>
      <c r="F35" s="152">
        <f t="shared" si="0"/>
        <v>652750</v>
      </c>
    </row>
    <row r="36" spans="1:6" s="20" customFormat="1" ht="15" hidden="1">
      <c r="A36" s="45" t="s">
        <v>2</v>
      </c>
      <c r="B36" s="45" t="s">
        <v>168</v>
      </c>
      <c r="C36" s="46" t="s">
        <v>169</v>
      </c>
      <c r="D36" s="47">
        <v>575750</v>
      </c>
      <c r="E36" s="131">
        <f>SUM(E37)</f>
        <v>77000</v>
      </c>
      <c r="F36" s="152">
        <f t="shared" si="0"/>
        <v>652750</v>
      </c>
    </row>
    <row r="37" spans="1:6" s="20" customFormat="1" ht="15" hidden="1">
      <c r="A37" s="48" t="s">
        <v>170</v>
      </c>
      <c r="B37" s="48" t="s">
        <v>171</v>
      </c>
      <c r="C37" s="49" t="s">
        <v>169</v>
      </c>
      <c r="D37" s="50">
        <v>575750</v>
      </c>
      <c r="E37" s="132">
        <v>77000</v>
      </c>
      <c r="F37" s="152">
        <f t="shared" si="0"/>
        <v>652750</v>
      </c>
    </row>
    <row r="38" spans="1:6" s="20" customFormat="1" ht="15">
      <c r="A38" s="39" t="s">
        <v>26</v>
      </c>
      <c r="B38" s="39" t="s">
        <v>27</v>
      </c>
      <c r="C38" s="40" t="s">
        <v>28</v>
      </c>
      <c r="D38" s="41">
        <v>0</v>
      </c>
      <c r="E38" s="129">
        <v>0</v>
      </c>
      <c r="F38" s="154">
        <f t="shared" si="0"/>
        <v>0</v>
      </c>
    </row>
    <row r="39" spans="1:6" s="20" customFormat="1" ht="15">
      <c r="A39" s="42" t="s">
        <v>26</v>
      </c>
      <c r="B39" s="42" t="s">
        <v>29</v>
      </c>
      <c r="C39" s="43" t="s">
        <v>30</v>
      </c>
      <c r="D39" s="44">
        <v>0</v>
      </c>
      <c r="E39" s="130">
        <v>0</v>
      </c>
      <c r="F39" s="153">
        <f t="shared" si="0"/>
        <v>0</v>
      </c>
    </row>
    <row r="40" spans="1:6" s="20" customFormat="1" ht="15">
      <c r="A40" s="45" t="s">
        <v>2</v>
      </c>
      <c r="B40" s="45" t="s">
        <v>141</v>
      </c>
      <c r="C40" s="46" t="s">
        <v>142</v>
      </c>
      <c r="D40" s="47">
        <v>0</v>
      </c>
      <c r="E40" s="131">
        <v>0</v>
      </c>
      <c r="F40" s="152">
        <f t="shared" si="0"/>
        <v>0</v>
      </c>
    </row>
    <row r="41" spans="1:6" s="20" customFormat="1" ht="15">
      <c r="A41" s="45" t="s">
        <v>2</v>
      </c>
      <c r="B41" s="45" t="s">
        <v>172</v>
      </c>
      <c r="C41" s="46" t="s">
        <v>173</v>
      </c>
      <c r="D41" s="47">
        <v>0</v>
      </c>
      <c r="E41" s="131">
        <v>0</v>
      </c>
      <c r="F41" s="152">
        <f t="shared" si="0"/>
        <v>0</v>
      </c>
    </row>
    <row r="42" spans="1:6" s="20" customFormat="1" ht="15">
      <c r="A42" s="45" t="s">
        <v>2</v>
      </c>
      <c r="B42" s="45" t="s">
        <v>180</v>
      </c>
      <c r="C42" s="46" t="s">
        <v>181</v>
      </c>
      <c r="D42" s="47">
        <v>0</v>
      </c>
      <c r="E42" s="131">
        <v>0</v>
      </c>
      <c r="F42" s="152">
        <f t="shared" si="0"/>
        <v>0</v>
      </c>
    </row>
    <row r="43" spans="1:6" s="20" customFormat="1" ht="15" hidden="1">
      <c r="A43" s="45" t="s">
        <v>2</v>
      </c>
      <c r="B43" s="45" t="s">
        <v>182</v>
      </c>
      <c r="C43" s="46" t="s">
        <v>183</v>
      </c>
      <c r="D43" s="47">
        <v>0</v>
      </c>
      <c r="E43" s="131">
        <v>0</v>
      </c>
      <c r="F43" s="152">
        <f t="shared" si="0"/>
        <v>0</v>
      </c>
    </row>
    <row r="44" spans="1:6" s="20" customFormat="1" ht="15" hidden="1">
      <c r="A44" s="48" t="s">
        <v>184</v>
      </c>
      <c r="B44" s="48" t="s">
        <v>185</v>
      </c>
      <c r="C44" s="49" t="s">
        <v>186</v>
      </c>
      <c r="D44" s="50">
        <v>0</v>
      </c>
      <c r="E44" s="132">
        <v>0</v>
      </c>
      <c r="F44" s="152">
        <f t="shared" si="0"/>
        <v>0</v>
      </c>
    </row>
    <row r="45" spans="1:6" s="20" customFormat="1" ht="15">
      <c r="A45" s="39" t="s">
        <v>26</v>
      </c>
      <c r="B45" s="39" t="s">
        <v>41</v>
      </c>
      <c r="C45" s="40" t="s">
        <v>42</v>
      </c>
      <c r="D45" s="41">
        <v>1143850</v>
      </c>
      <c r="E45" s="129">
        <f>SUM(E46)</f>
        <v>8010</v>
      </c>
      <c r="F45" s="154">
        <f t="shared" si="0"/>
        <v>1151860</v>
      </c>
    </row>
    <row r="46" spans="1:6" s="20" customFormat="1" ht="15">
      <c r="A46" s="42" t="s">
        <v>26</v>
      </c>
      <c r="B46" s="42" t="s">
        <v>43</v>
      </c>
      <c r="C46" s="43" t="s">
        <v>44</v>
      </c>
      <c r="D46" s="44">
        <v>1143850</v>
      </c>
      <c r="E46" s="130">
        <f>SUM(E47)</f>
        <v>8010</v>
      </c>
      <c r="F46" s="153">
        <f t="shared" si="0"/>
        <v>1151860</v>
      </c>
    </row>
    <row r="47" spans="1:6" s="20" customFormat="1" ht="15">
      <c r="A47" s="45" t="s">
        <v>2</v>
      </c>
      <c r="B47" s="45" t="s">
        <v>141</v>
      </c>
      <c r="C47" s="46" t="s">
        <v>142</v>
      </c>
      <c r="D47" s="47">
        <v>1143850</v>
      </c>
      <c r="E47" s="131">
        <f>SUM(E48+E60+E146)</f>
        <v>8010</v>
      </c>
      <c r="F47" s="152">
        <f t="shared" si="0"/>
        <v>1151860</v>
      </c>
    </row>
    <row r="48" spans="1:6" s="20" customFormat="1" ht="15">
      <c r="A48" s="45" t="s">
        <v>2</v>
      </c>
      <c r="B48" s="45" t="s">
        <v>143</v>
      </c>
      <c r="C48" s="46" t="s">
        <v>144</v>
      </c>
      <c r="D48" s="47">
        <v>299300</v>
      </c>
      <c r="E48" s="131">
        <f>SUM(E49+E52+E57)</f>
        <v>12820</v>
      </c>
      <c r="F48" s="152">
        <f t="shared" si="0"/>
        <v>312120</v>
      </c>
    </row>
    <row r="49" spans="1:6" s="20" customFormat="1" ht="15">
      <c r="A49" s="45" t="s">
        <v>2</v>
      </c>
      <c r="B49" s="45" t="s">
        <v>145</v>
      </c>
      <c r="C49" s="46" t="s">
        <v>146</v>
      </c>
      <c r="D49" s="47">
        <v>228000</v>
      </c>
      <c r="E49" s="131">
        <f>SUM(E50)</f>
        <v>0</v>
      </c>
      <c r="F49" s="152">
        <f t="shared" si="0"/>
        <v>228000</v>
      </c>
    </row>
    <row r="50" spans="1:6" s="20" customFormat="1" ht="15" hidden="1">
      <c r="A50" s="45" t="s">
        <v>2</v>
      </c>
      <c r="B50" s="45" t="s">
        <v>147</v>
      </c>
      <c r="C50" s="46" t="s">
        <v>148</v>
      </c>
      <c r="D50" s="47">
        <v>228000</v>
      </c>
      <c r="E50" s="131">
        <f>SUM(E51)</f>
        <v>0</v>
      </c>
      <c r="F50" s="152">
        <f t="shared" si="0"/>
        <v>228000</v>
      </c>
    </row>
    <row r="51" spans="1:6" s="20" customFormat="1" ht="15" hidden="1">
      <c r="A51" s="48" t="s">
        <v>187</v>
      </c>
      <c r="B51" s="48" t="s">
        <v>150</v>
      </c>
      <c r="C51" s="49" t="s">
        <v>151</v>
      </c>
      <c r="D51" s="50">
        <v>228000</v>
      </c>
      <c r="E51" s="132">
        <v>0</v>
      </c>
      <c r="F51" s="152">
        <f t="shared" si="0"/>
        <v>228000</v>
      </c>
    </row>
    <row r="52" spans="1:6" s="20" customFormat="1" ht="15">
      <c r="A52" s="45" t="s">
        <v>2</v>
      </c>
      <c r="B52" s="45" t="s">
        <v>152</v>
      </c>
      <c r="C52" s="46" t="s">
        <v>153</v>
      </c>
      <c r="D52" s="47">
        <v>20100</v>
      </c>
      <c r="E52" s="131">
        <f>SUM(E53)</f>
        <v>12820</v>
      </c>
      <c r="F52" s="152">
        <f t="shared" si="0"/>
        <v>32920</v>
      </c>
    </row>
    <row r="53" spans="1:6" s="20" customFormat="1" ht="15" hidden="1">
      <c r="A53" s="45" t="s">
        <v>2</v>
      </c>
      <c r="B53" s="45" t="s">
        <v>154</v>
      </c>
      <c r="C53" s="46" t="s">
        <v>153</v>
      </c>
      <c r="D53" s="47">
        <v>20100</v>
      </c>
      <c r="E53" s="131">
        <f>SUM(E54+E55+E56)</f>
        <v>12820</v>
      </c>
      <c r="F53" s="152">
        <f t="shared" si="0"/>
        <v>32920</v>
      </c>
    </row>
    <row r="54" spans="1:6" s="20" customFormat="1" ht="15" hidden="1">
      <c r="A54" s="48" t="s">
        <v>188</v>
      </c>
      <c r="B54" s="48" t="s">
        <v>156</v>
      </c>
      <c r="C54" s="49" t="s">
        <v>157</v>
      </c>
      <c r="D54" s="50">
        <v>0</v>
      </c>
      <c r="E54" s="132">
        <v>0</v>
      </c>
      <c r="F54" s="152">
        <f t="shared" si="0"/>
        <v>0</v>
      </c>
    </row>
    <row r="55" spans="1:6" s="20" customFormat="1" ht="15" hidden="1">
      <c r="A55" s="179" t="s">
        <v>189</v>
      </c>
      <c r="B55" s="179" t="s">
        <v>190</v>
      </c>
      <c r="C55" s="180" t="s">
        <v>191</v>
      </c>
      <c r="D55" s="152">
        <v>12800</v>
      </c>
      <c r="E55" s="181">
        <v>-1400</v>
      </c>
      <c r="F55" s="152">
        <f t="shared" si="0"/>
        <v>11400</v>
      </c>
    </row>
    <row r="56" spans="1:6" s="20" customFormat="1" ht="15" hidden="1">
      <c r="A56" s="179" t="s">
        <v>192</v>
      </c>
      <c r="B56" s="179" t="s">
        <v>193</v>
      </c>
      <c r="C56" s="180" t="s">
        <v>194</v>
      </c>
      <c r="D56" s="152">
        <v>7300</v>
      </c>
      <c r="E56" s="181">
        <v>14220</v>
      </c>
      <c r="F56" s="152">
        <f t="shared" si="0"/>
        <v>21520</v>
      </c>
    </row>
    <row r="57" spans="1:6" s="20" customFormat="1" ht="15">
      <c r="A57" s="182" t="s">
        <v>2</v>
      </c>
      <c r="B57" s="182" t="s">
        <v>166</v>
      </c>
      <c r="C57" s="183" t="s">
        <v>167</v>
      </c>
      <c r="D57" s="184">
        <v>51200</v>
      </c>
      <c r="E57" s="185">
        <f>SUM(E58)</f>
        <v>0</v>
      </c>
      <c r="F57" s="152">
        <f t="shared" si="0"/>
        <v>51200</v>
      </c>
    </row>
    <row r="58" spans="1:6" s="20" customFormat="1" ht="15" hidden="1">
      <c r="A58" s="182" t="s">
        <v>2</v>
      </c>
      <c r="B58" s="182" t="s">
        <v>168</v>
      </c>
      <c r="C58" s="183" t="s">
        <v>169</v>
      </c>
      <c r="D58" s="184">
        <v>51200</v>
      </c>
      <c r="E58" s="185">
        <f>SUM(E59)</f>
        <v>0</v>
      </c>
      <c r="F58" s="152">
        <f t="shared" si="0"/>
        <v>51200</v>
      </c>
    </row>
    <row r="59" spans="1:6" s="20" customFormat="1" ht="15" hidden="1">
      <c r="A59" s="179" t="s">
        <v>195</v>
      </c>
      <c r="B59" s="179" t="s">
        <v>171</v>
      </c>
      <c r="C59" s="180" t="s">
        <v>169</v>
      </c>
      <c r="D59" s="152">
        <v>51200</v>
      </c>
      <c r="E59" s="181">
        <v>0</v>
      </c>
      <c r="F59" s="152">
        <f t="shared" si="0"/>
        <v>51200</v>
      </c>
    </row>
    <row r="60" spans="1:6" s="20" customFormat="1" ht="15">
      <c r="A60" s="45" t="s">
        <v>2</v>
      </c>
      <c r="B60" s="45" t="s">
        <v>172</v>
      </c>
      <c r="C60" s="46" t="s">
        <v>173</v>
      </c>
      <c r="D60" s="47">
        <v>844500</v>
      </c>
      <c r="E60" s="131">
        <f>SUM(E61+E73+E96+E129)</f>
        <v>-4810</v>
      </c>
      <c r="F60" s="152">
        <f t="shared" si="0"/>
        <v>839690</v>
      </c>
    </row>
    <row r="61" spans="1:6" s="20" customFormat="1" ht="15">
      <c r="A61" s="45" t="s">
        <v>2</v>
      </c>
      <c r="B61" s="45" t="s">
        <v>196</v>
      </c>
      <c r="C61" s="46" t="s">
        <v>197</v>
      </c>
      <c r="D61" s="47">
        <v>135650</v>
      </c>
      <c r="E61" s="131">
        <f>SUM(E62+E66+E68+E71)</f>
        <v>9600</v>
      </c>
      <c r="F61" s="152">
        <f t="shared" si="0"/>
        <v>145250</v>
      </c>
    </row>
    <row r="62" spans="1:6" s="20" customFormat="1" ht="15" hidden="1">
      <c r="A62" s="45" t="s">
        <v>2</v>
      </c>
      <c r="B62" s="45" t="s">
        <v>198</v>
      </c>
      <c r="C62" s="46" t="s">
        <v>199</v>
      </c>
      <c r="D62" s="47">
        <v>1200</v>
      </c>
      <c r="E62" s="131">
        <f>SUM(E63+E64+E65)</f>
        <v>0</v>
      </c>
      <c r="F62" s="152">
        <f t="shared" si="0"/>
        <v>1200</v>
      </c>
    </row>
    <row r="63" spans="1:6" s="20" customFormat="1" ht="15" hidden="1">
      <c r="A63" s="48" t="s">
        <v>200</v>
      </c>
      <c r="B63" s="48" t="s">
        <v>201</v>
      </c>
      <c r="C63" s="49" t="s">
        <v>202</v>
      </c>
      <c r="D63" s="50">
        <v>600</v>
      </c>
      <c r="E63" s="132">
        <v>0</v>
      </c>
      <c r="F63" s="152">
        <f t="shared" si="0"/>
        <v>600</v>
      </c>
    </row>
    <row r="64" spans="1:6" s="20" customFormat="1" ht="24" hidden="1">
      <c r="A64" s="48" t="s">
        <v>203</v>
      </c>
      <c r="B64" s="48" t="s">
        <v>204</v>
      </c>
      <c r="C64" s="49" t="s">
        <v>205</v>
      </c>
      <c r="D64" s="50">
        <v>0</v>
      </c>
      <c r="E64" s="132">
        <v>0</v>
      </c>
      <c r="F64" s="152">
        <f t="shared" si="0"/>
        <v>0</v>
      </c>
    </row>
    <row r="65" spans="1:6" s="20" customFormat="1" ht="15" hidden="1">
      <c r="A65" s="48" t="s">
        <v>206</v>
      </c>
      <c r="B65" s="48" t="s">
        <v>207</v>
      </c>
      <c r="C65" s="49" t="s">
        <v>208</v>
      </c>
      <c r="D65" s="50">
        <v>600</v>
      </c>
      <c r="E65" s="132">
        <v>0</v>
      </c>
      <c r="F65" s="152">
        <f t="shared" si="0"/>
        <v>600</v>
      </c>
    </row>
    <row r="66" spans="1:6" s="20" customFormat="1" ht="24" hidden="1">
      <c r="A66" s="45" t="s">
        <v>2</v>
      </c>
      <c r="B66" s="45" t="s">
        <v>209</v>
      </c>
      <c r="C66" s="46" t="s">
        <v>210</v>
      </c>
      <c r="D66" s="47">
        <v>121400</v>
      </c>
      <c r="E66" s="131">
        <f>SUM(E67)</f>
        <v>9600</v>
      </c>
      <c r="F66" s="152">
        <f t="shared" si="0"/>
        <v>131000</v>
      </c>
    </row>
    <row r="67" spans="1:6" s="20" customFormat="1" ht="15" hidden="1">
      <c r="A67" s="48" t="s">
        <v>211</v>
      </c>
      <c r="B67" s="48" t="s">
        <v>212</v>
      </c>
      <c r="C67" s="49" t="s">
        <v>213</v>
      </c>
      <c r="D67" s="50">
        <v>121400</v>
      </c>
      <c r="E67" s="132">
        <v>9600</v>
      </c>
      <c r="F67" s="152">
        <f t="shared" si="0"/>
        <v>131000</v>
      </c>
    </row>
    <row r="68" spans="1:6" s="20" customFormat="1" ht="15" hidden="1">
      <c r="A68" s="45" t="s">
        <v>2</v>
      </c>
      <c r="B68" s="45" t="s">
        <v>214</v>
      </c>
      <c r="C68" s="46" t="s">
        <v>215</v>
      </c>
      <c r="D68" s="47">
        <v>13050</v>
      </c>
      <c r="E68" s="131">
        <f>SUM(E69+E70)</f>
        <v>0</v>
      </c>
      <c r="F68" s="152">
        <f t="shared" si="0"/>
        <v>13050</v>
      </c>
    </row>
    <row r="69" spans="1:6" s="20" customFormat="1" ht="15" hidden="1">
      <c r="A69" s="48" t="s">
        <v>216</v>
      </c>
      <c r="B69" s="48" t="s">
        <v>217</v>
      </c>
      <c r="C69" s="49" t="s">
        <v>218</v>
      </c>
      <c r="D69" s="50">
        <v>1750</v>
      </c>
      <c r="E69" s="132">
        <v>0</v>
      </c>
      <c r="F69" s="152">
        <f aca="true" t="shared" si="1" ref="F69:F132">SUM(D69+E69)</f>
        <v>1750</v>
      </c>
    </row>
    <row r="70" spans="1:6" s="20" customFormat="1" ht="15" hidden="1">
      <c r="A70" s="48" t="s">
        <v>219</v>
      </c>
      <c r="B70" s="48" t="s">
        <v>220</v>
      </c>
      <c r="C70" s="49" t="s">
        <v>221</v>
      </c>
      <c r="D70" s="50">
        <v>11300</v>
      </c>
      <c r="E70" s="132"/>
      <c r="F70" s="152">
        <f t="shared" si="1"/>
        <v>11300</v>
      </c>
    </row>
    <row r="71" spans="1:6" s="20" customFormat="1" ht="15" hidden="1">
      <c r="A71" s="45" t="s">
        <v>2</v>
      </c>
      <c r="B71" s="45" t="s">
        <v>222</v>
      </c>
      <c r="C71" s="46" t="s">
        <v>223</v>
      </c>
      <c r="D71" s="47">
        <v>0</v>
      </c>
      <c r="E71" s="131">
        <f>SUM(E72)</f>
        <v>0</v>
      </c>
      <c r="F71" s="152">
        <f t="shared" si="1"/>
        <v>0</v>
      </c>
    </row>
    <row r="72" spans="1:6" s="20" customFormat="1" ht="24" hidden="1">
      <c r="A72" s="48" t="s">
        <v>224</v>
      </c>
      <c r="B72" s="48" t="s">
        <v>225</v>
      </c>
      <c r="C72" s="49" t="s">
        <v>226</v>
      </c>
      <c r="D72" s="50">
        <v>0</v>
      </c>
      <c r="E72" s="132">
        <v>0</v>
      </c>
      <c r="F72" s="152">
        <f t="shared" si="1"/>
        <v>0</v>
      </c>
    </row>
    <row r="73" spans="1:6" s="20" customFormat="1" ht="15">
      <c r="A73" s="45" t="s">
        <v>2</v>
      </c>
      <c r="B73" s="45" t="s">
        <v>180</v>
      </c>
      <c r="C73" s="46" t="s">
        <v>181</v>
      </c>
      <c r="D73" s="47">
        <v>439450</v>
      </c>
      <c r="E73" s="131">
        <f>SUM(E74+E80+E83+E87+E91)</f>
        <v>-27960</v>
      </c>
      <c r="F73" s="152">
        <f t="shared" si="1"/>
        <v>411490</v>
      </c>
    </row>
    <row r="74" spans="1:6" s="20" customFormat="1" ht="15" hidden="1">
      <c r="A74" s="45" t="s">
        <v>2</v>
      </c>
      <c r="B74" s="45" t="s">
        <v>182</v>
      </c>
      <c r="C74" s="46" t="s">
        <v>183</v>
      </c>
      <c r="D74" s="47">
        <v>44400</v>
      </c>
      <c r="E74" s="131">
        <f>SUM(E75+E76+E77+E78+E79)</f>
        <v>6350</v>
      </c>
      <c r="F74" s="152">
        <f t="shared" si="1"/>
        <v>50750</v>
      </c>
    </row>
    <row r="75" spans="1:6" s="20" customFormat="1" ht="15" hidden="1">
      <c r="A75" s="48" t="s">
        <v>227</v>
      </c>
      <c r="B75" s="48" t="s">
        <v>228</v>
      </c>
      <c r="C75" s="49" t="s">
        <v>229</v>
      </c>
      <c r="D75" s="50">
        <v>4750</v>
      </c>
      <c r="E75" s="132">
        <v>200</v>
      </c>
      <c r="F75" s="152">
        <f t="shared" si="1"/>
        <v>4950</v>
      </c>
    </row>
    <row r="76" spans="1:6" s="20" customFormat="1" ht="24" hidden="1">
      <c r="A76" s="48" t="s">
        <v>230</v>
      </c>
      <c r="B76" s="48" t="s">
        <v>231</v>
      </c>
      <c r="C76" s="49" t="s">
        <v>232</v>
      </c>
      <c r="D76" s="50">
        <v>250</v>
      </c>
      <c r="E76" s="132">
        <v>0</v>
      </c>
      <c r="F76" s="152">
        <f t="shared" si="1"/>
        <v>250</v>
      </c>
    </row>
    <row r="77" spans="1:6" s="20" customFormat="1" ht="15" hidden="1">
      <c r="A77" s="48" t="s">
        <v>233</v>
      </c>
      <c r="B77" s="48" t="s">
        <v>185</v>
      </c>
      <c r="C77" s="49" t="s">
        <v>186</v>
      </c>
      <c r="D77" s="50">
        <v>31800</v>
      </c>
      <c r="E77" s="132">
        <v>5350</v>
      </c>
      <c r="F77" s="152">
        <f t="shared" si="1"/>
        <v>37150</v>
      </c>
    </row>
    <row r="78" spans="1:6" s="20" customFormat="1" ht="15" hidden="1">
      <c r="A78" s="48" t="s">
        <v>234</v>
      </c>
      <c r="B78" s="48" t="s">
        <v>235</v>
      </c>
      <c r="C78" s="49" t="s">
        <v>236</v>
      </c>
      <c r="D78" s="50">
        <v>4850</v>
      </c>
      <c r="E78" s="132">
        <v>800</v>
      </c>
      <c r="F78" s="152">
        <f t="shared" si="1"/>
        <v>5650</v>
      </c>
    </row>
    <row r="79" spans="1:6" s="20" customFormat="1" ht="15" hidden="1">
      <c r="A79" s="48" t="s">
        <v>237</v>
      </c>
      <c r="B79" s="48" t="s">
        <v>238</v>
      </c>
      <c r="C79" s="49" t="s">
        <v>239</v>
      </c>
      <c r="D79" s="50">
        <v>2750</v>
      </c>
      <c r="E79" s="132">
        <v>0</v>
      </c>
      <c r="F79" s="152">
        <f t="shared" si="1"/>
        <v>2750</v>
      </c>
    </row>
    <row r="80" spans="1:6" s="20" customFormat="1" ht="15" hidden="1">
      <c r="A80" s="45" t="s">
        <v>2</v>
      </c>
      <c r="B80" s="45" t="s">
        <v>240</v>
      </c>
      <c r="C80" s="46" t="s">
        <v>241</v>
      </c>
      <c r="D80" s="47">
        <v>260150</v>
      </c>
      <c r="E80" s="131">
        <f>SUM(E81+E82)</f>
        <v>-43750</v>
      </c>
      <c r="F80" s="152">
        <f t="shared" si="1"/>
        <v>216400</v>
      </c>
    </row>
    <row r="81" spans="1:6" s="20" customFormat="1" ht="15" hidden="1">
      <c r="A81" s="179" t="s">
        <v>242</v>
      </c>
      <c r="B81" s="179" t="s">
        <v>243</v>
      </c>
      <c r="C81" s="180" t="s">
        <v>244</v>
      </c>
      <c r="D81" s="152">
        <v>1000</v>
      </c>
      <c r="E81" s="181">
        <v>1150</v>
      </c>
      <c r="F81" s="152">
        <f t="shared" si="1"/>
        <v>2150</v>
      </c>
    </row>
    <row r="82" spans="1:6" s="20" customFormat="1" ht="15" hidden="1">
      <c r="A82" s="179" t="s">
        <v>245</v>
      </c>
      <c r="B82" s="179" t="s">
        <v>246</v>
      </c>
      <c r="C82" s="180" t="s">
        <v>247</v>
      </c>
      <c r="D82" s="152">
        <v>259150</v>
      </c>
      <c r="E82" s="181">
        <v>-44900</v>
      </c>
      <c r="F82" s="152">
        <f t="shared" si="1"/>
        <v>214250</v>
      </c>
    </row>
    <row r="83" spans="1:6" s="20" customFormat="1" ht="15" hidden="1">
      <c r="A83" s="182" t="s">
        <v>2</v>
      </c>
      <c r="B83" s="182" t="s">
        <v>248</v>
      </c>
      <c r="C83" s="183" t="s">
        <v>249</v>
      </c>
      <c r="D83" s="184">
        <v>119800</v>
      </c>
      <c r="E83" s="185">
        <f>SUM(E84+E85+E86)</f>
        <v>7360</v>
      </c>
      <c r="F83" s="152">
        <f t="shared" si="1"/>
        <v>127160</v>
      </c>
    </row>
    <row r="84" spans="1:6" s="20" customFormat="1" ht="15" hidden="1">
      <c r="A84" s="179" t="s">
        <v>250</v>
      </c>
      <c r="B84" s="179" t="s">
        <v>251</v>
      </c>
      <c r="C84" s="180" t="s">
        <v>252</v>
      </c>
      <c r="D84" s="152">
        <v>52900</v>
      </c>
      <c r="E84" s="181">
        <v>5650</v>
      </c>
      <c r="F84" s="152">
        <f t="shared" si="1"/>
        <v>58550</v>
      </c>
    </row>
    <row r="85" spans="1:6" s="20" customFormat="1" ht="15" hidden="1">
      <c r="A85" s="179" t="s">
        <v>253</v>
      </c>
      <c r="B85" s="179" t="s">
        <v>254</v>
      </c>
      <c r="C85" s="180" t="s">
        <v>255</v>
      </c>
      <c r="D85" s="152">
        <v>63250</v>
      </c>
      <c r="E85" s="181">
        <v>710</v>
      </c>
      <c r="F85" s="152">
        <f t="shared" si="1"/>
        <v>63960</v>
      </c>
    </row>
    <row r="86" spans="1:6" s="20" customFormat="1" ht="15" hidden="1">
      <c r="A86" s="179" t="s">
        <v>256</v>
      </c>
      <c r="B86" s="179" t="s">
        <v>257</v>
      </c>
      <c r="C86" s="180" t="s">
        <v>258</v>
      </c>
      <c r="D86" s="152">
        <v>3650</v>
      </c>
      <c r="E86" s="181">
        <v>1000</v>
      </c>
      <c r="F86" s="152">
        <f t="shared" si="1"/>
        <v>4650</v>
      </c>
    </row>
    <row r="87" spans="1:6" s="20" customFormat="1" ht="24" hidden="1">
      <c r="A87" s="182" t="s">
        <v>2</v>
      </c>
      <c r="B87" s="182" t="s">
        <v>259</v>
      </c>
      <c r="C87" s="183" t="s">
        <v>260</v>
      </c>
      <c r="D87" s="184">
        <v>6150</v>
      </c>
      <c r="E87" s="185">
        <f>SUM(E88+E89+E90)</f>
        <v>180</v>
      </c>
      <c r="F87" s="152">
        <f t="shared" si="1"/>
        <v>6330</v>
      </c>
    </row>
    <row r="88" spans="1:6" s="20" customFormat="1" ht="24" hidden="1">
      <c r="A88" s="179" t="s">
        <v>261</v>
      </c>
      <c r="B88" s="179" t="s">
        <v>262</v>
      </c>
      <c r="C88" s="180" t="s">
        <v>263</v>
      </c>
      <c r="D88" s="152">
        <v>2350</v>
      </c>
      <c r="E88" s="181">
        <v>90</v>
      </c>
      <c r="F88" s="152">
        <f t="shared" si="1"/>
        <v>2440</v>
      </c>
    </row>
    <row r="89" spans="1:6" s="20" customFormat="1" ht="24" hidden="1">
      <c r="A89" s="179" t="s">
        <v>264</v>
      </c>
      <c r="B89" s="179" t="s">
        <v>265</v>
      </c>
      <c r="C89" s="180" t="s">
        <v>266</v>
      </c>
      <c r="D89" s="152">
        <v>2100</v>
      </c>
      <c r="E89" s="181">
        <v>90</v>
      </c>
      <c r="F89" s="152">
        <f t="shared" si="1"/>
        <v>2190</v>
      </c>
    </row>
    <row r="90" spans="1:6" s="20" customFormat="1" ht="24" hidden="1">
      <c r="A90" s="179" t="s">
        <v>267</v>
      </c>
      <c r="B90" s="179" t="s">
        <v>268</v>
      </c>
      <c r="C90" s="180" t="s">
        <v>269</v>
      </c>
      <c r="D90" s="152">
        <v>1700</v>
      </c>
      <c r="E90" s="181">
        <v>0</v>
      </c>
      <c r="F90" s="152">
        <f t="shared" si="1"/>
        <v>1700</v>
      </c>
    </row>
    <row r="91" spans="1:6" s="20" customFormat="1" ht="15" hidden="1">
      <c r="A91" s="182" t="s">
        <v>2</v>
      </c>
      <c r="B91" s="182" t="s">
        <v>270</v>
      </c>
      <c r="C91" s="183" t="s">
        <v>271</v>
      </c>
      <c r="D91" s="184">
        <v>200</v>
      </c>
      <c r="E91" s="185">
        <f>SUM(E92+E93)</f>
        <v>1900</v>
      </c>
      <c r="F91" s="152">
        <f t="shared" si="1"/>
        <v>2100</v>
      </c>
    </row>
    <row r="92" spans="1:6" s="20" customFormat="1" ht="15" hidden="1">
      <c r="A92" s="179" t="s">
        <v>272</v>
      </c>
      <c r="B92" s="179" t="s">
        <v>273</v>
      </c>
      <c r="C92" s="180" t="s">
        <v>274</v>
      </c>
      <c r="D92" s="152">
        <v>200</v>
      </c>
      <c r="E92" s="181">
        <v>1900</v>
      </c>
      <c r="F92" s="152">
        <f t="shared" si="1"/>
        <v>2100</v>
      </c>
    </row>
    <row r="93" spans="1:6" s="20" customFormat="1" ht="15" hidden="1">
      <c r="A93" s="48" t="s">
        <v>275</v>
      </c>
      <c r="B93" s="48" t="s">
        <v>276</v>
      </c>
      <c r="C93" s="49" t="s">
        <v>277</v>
      </c>
      <c r="D93" s="50">
        <v>0</v>
      </c>
      <c r="E93" s="132">
        <v>0</v>
      </c>
      <c r="F93" s="152">
        <f t="shared" si="1"/>
        <v>0</v>
      </c>
    </row>
    <row r="94" spans="1:6" s="20" customFormat="1" ht="15" hidden="1">
      <c r="A94" s="45" t="s">
        <v>2</v>
      </c>
      <c r="B94" s="45" t="s">
        <v>278</v>
      </c>
      <c r="C94" s="46" t="s">
        <v>279</v>
      </c>
      <c r="D94" s="47">
        <v>8750</v>
      </c>
      <c r="E94" s="131">
        <f>SUM(E95)</f>
        <v>0</v>
      </c>
      <c r="F94" s="152">
        <f t="shared" si="1"/>
        <v>8750</v>
      </c>
    </row>
    <row r="95" spans="1:6" s="20" customFormat="1" ht="15" hidden="1">
      <c r="A95" s="48" t="s">
        <v>280</v>
      </c>
      <c r="B95" s="48" t="s">
        <v>281</v>
      </c>
      <c r="C95" s="49" t="s">
        <v>279</v>
      </c>
      <c r="D95" s="50">
        <v>8750</v>
      </c>
      <c r="E95" s="132">
        <v>0</v>
      </c>
      <c r="F95" s="152">
        <f t="shared" si="1"/>
        <v>8750</v>
      </c>
    </row>
    <row r="96" spans="1:6" s="20" customFormat="1" ht="14.25" customHeight="1">
      <c r="A96" s="45" t="s">
        <v>2</v>
      </c>
      <c r="B96" s="45" t="s">
        <v>174</v>
      </c>
      <c r="C96" s="46" t="s">
        <v>175</v>
      </c>
      <c r="D96" s="47">
        <v>233350</v>
      </c>
      <c r="E96" s="131">
        <f>SUM(E97+E100+E105+E107+E114+E116+E119+E122+E124)</f>
        <v>9000</v>
      </c>
      <c r="F96" s="152">
        <f t="shared" si="1"/>
        <v>242350</v>
      </c>
    </row>
    <row r="97" spans="1:6" s="20" customFormat="1" ht="15" hidden="1">
      <c r="A97" s="45" t="s">
        <v>2</v>
      </c>
      <c r="B97" s="45" t="s">
        <v>282</v>
      </c>
      <c r="C97" s="46" t="s">
        <v>283</v>
      </c>
      <c r="D97" s="47">
        <v>6900</v>
      </c>
      <c r="E97" s="131">
        <f>SUM(E98+E99)</f>
        <v>1400</v>
      </c>
      <c r="F97" s="152">
        <f t="shared" si="1"/>
        <v>8300</v>
      </c>
    </row>
    <row r="98" spans="1:6" s="20" customFormat="1" ht="15" hidden="1">
      <c r="A98" s="48" t="s">
        <v>284</v>
      </c>
      <c r="B98" s="48" t="s">
        <v>285</v>
      </c>
      <c r="C98" s="49" t="s">
        <v>286</v>
      </c>
      <c r="D98" s="50">
        <v>4850</v>
      </c>
      <c r="E98" s="132">
        <v>700</v>
      </c>
      <c r="F98" s="152">
        <f t="shared" si="1"/>
        <v>5550</v>
      </c>
    </row>
    <row r="99" spans="1:6" s="20" customFormat="1" ht="15" hidden="1">
      <c r="A99" s="48" t="s">
        <v>287</v>
      </c>
      <c r="B99" s="48" t="s">
        <v>288</v>
      </c>
      <c r="C99" s="49" t="s">
        <v>289</v>
      </c>
      <c r="D99" s="50">
        <v>2050</v>
      </c>
      <c r="E99" s="132">
        <v>700</v>
      </c>
      <c r="F99" s="152">
        <f t="shared" si="1"/>
        <v>2750</v>
      </c>
    </row>
    <row r="100" spans="1:6" s="20" customFormat="1" ht="15" hidden="1">
      <c r="A100" s="45" t="s">
        <v>2</v>
      </c>
      <c r="B100" s="45" t="s">
        <v>290</v>
      </c>
      <c r="C100" s="46" t="s">
        <v>291</v>
      </c>
      <c r="D100" s="47">
        <v>45100</v>
      </c>
      <c r="E100" s="131">
        <f>SUM(E101+E102+E103+E104)</f>
        <v>1400</v>
      </c>
      <c r="F100" s="152">
        <f t="shared" si="1"/>
        <v>46500</v>
      </c>
    </row>
    <row r="101" spans="1:6" s="20" customFormat="1" ht="24" hidden="1">
      <c r="A101" s="48" t="s">
        <v>292</v>
      </c>
      <c r="B101" s="48" t="s">
        <v>293</v>
      </c>
      <c r="C101" s="49" t="s">
        <v>294</v>
      </c>
      <c r="D101" s="50">
        <v>16700</v>
      </c>
      <c r="E101" s="132">
        <v>0</v>
      </c>
      <c r="F101" s="152">
        <f t="shared" si="1"/>
        <v>16700</v>
      </c>
    </row>
    <row r="102" spans="1:6" s="20" customFormat="1" ht="24" hidden="1">
      <c r="A102" s="48" t="s">
        <v>295</v>
      </c>
      <c r="B102" s="48" t="s">
        <v>296</v>
      </c>
      <c r="C102" s="49" t="s">
        <v>297</v>
      </c>
      <c r="D102" s="50">
        <v>28000</v>
      </c>
      <c r="E102" s="132">
        <v>1250</v>
      </c>
      <c r="F102" s="152">
        <f t="shared" si="1"/>
        <v>29250</v>
      </c>
    </row>
    <row r="103" spans="1:6" s="20" customFormat="1" ht="24" hidden="1">
      <c r="A103" s="48" t="s">
        <v>298</v>
      </c>
      <c r="B103" s="48" t="s">
        <v>299</v>
      </c>
      <c r="C103" s="49" t="s">
        <v>300</v>
      </c>
      <c r="D103" s="50">
        <v>200</v>
      </c>
      <c r="E103" s="132">
        <v>150</v>
      </c>
      <c r="F103" s="152">
        <f t="shared" si="1"/>
        <v>350</v>
      </c>
    </row>
    <row r="104" spans="1:6" s="20" customFormat="1" ht="24" hidden="1">
      <c r="A104" s="48" t="s">
        <v>301</v>
      </c>
      <c r="B104" s="48" t="s">
        <v>302</v>
      </c>
      <c r="C104" s="49" t="s">
        <v>303</v>
      </c>
      <c r="D104" s="50">
        <v>200</v>
      </c>
      <c r="E104" s="132">
        <v>0</v>
      </c>
      <c r="F104" s="152">
        <f t="shared" si="1"/>
        <v>200</v>
      </c>
    </row>
    <row r="105" spans="1:6" s="20" customFormat="1" ht="15" hidden="1">
      <c r="A105" s="45" t="s">
        <v>2</v>
      </c>
      <c r="B105" s="45" t="s">
        <v>304</v>
      </c>
      <c r="C105" s="46" t="s">
        <v>305</v>
      </c>
      <c r="D105" s="47">
        <v>0</v>
      </c>
      <c r="E105" s="131">
        <f>SUM(E106)</f>
        <v>0</v>
      </c>
      <c r="F105" s="152">
        <f t="shared" si="1"/>
        <v>0</v>
      </c>
    </row>
    <row r="106" spans="1:6" s="20" customFormat="1" ht="15" hidden="1">
      <c r="A106" s="48" t="s">
        <v>306</v>
      </c>
      <c r="B106" s="48" t="s">
        <v>307</v>
      </c>
      <c r="C106" s="49" t="s">
        <v>308</v>
      </c>
      <c r="D106" s="50">
        <v>0</v>
      </c>
      <c r="E106" s="132">
        <v>0</v>
      </c>
      <c r="F106" s="152">
        <f t="shared" si="1"/>
        <v>0</v>
      </c>
    </row>
    <row r="107" spans="1:6" s="20" customFormat="1" ht="15" hidden="1">
      <c r="A107" s="45" t="s">
        <v>2</v>
      </c>
      <c r="B107" s="45" t="s">
        <v>309</v>
      </c>
      <c r="C107" s="46" t="s">
        <v>310</v>
      </c>
      <c r="D107" s="47">
        <v>46250</v>
      </c>
      <c r="E107" s="131">
        <f>SUM(E108+E109+E110+E111+E112+E113)</f>
        <v>2700</v>
      </c>
      <c r="F107" s="152">
        <f t="shared" si="1"/>
        <v>48950</v>
      </c>
    </row>
    <row r="108" spans="1:6" s="20" customFormat="1" ht="9" customHeight="1" hidden="1">
      <c r="A108" s="48" t="s">
        <v>311</v>
      </c>
      <c r="B108" s="48" t="s">
        <v>312</v>
      </c>
      <c r="C108" s="49" t="s">
        <v>313</v>
      </c>
      <c r="D108" s="50">
        <v>20500</v>
      </c>
      <c r="E108" s="132">
        <v>1400</v>
      </c>
      <c r="F108" s="152">
        <f t="shared" si="1"/>
        <v>21900</v>
      </c>
    </row>
    <row r="109" spans="1:6" s="20" customFormat="1" ht="15" hidden="1">
      <c r="A109" s="48" t="s">
        <v>314</v>
      </c>
      <c r="B109" s="48" t="s">
        <v>315</v>
      </c>
      <c r="C109" s="49" t="s">
        <v>316</v>
      </c>
      <c r="D109" s="50">
        <v>10850</v>
      </c>
      <c r="E109" s="132">
        <v>1300</v>
      </c>
      <c r="F109" s="152">
        <f t="shared" si="1"/>
        <v>12150</v>
      </c>
    </row>
    <row r="110" spans="1:6" s="20" customFormat="1" ht="15" hidden="1">
      <c r="A110" s="48" t="s">
        <v>317</v>
      </c>
      <c r="B110" s="48" t="s">
        <v>318</v>
      </c>
      <c r="C110" s="49" t="s">
        <v>319</v>
      </c>
      <c r="D110" s="50">
        <v>2050</v>
      </c>
      <c r="E110" s="132">
        <v>0</v>
      </c>
      <c r="F110" s="152">
        <f t="shared" si="1"/>
        <v>2050</v>
      </c>
    </row>
    <row r="111" spans="1:6" s="20" customFormat="1" ht="15" hidden="1">
      <c r="A111" s="48" t="s">
        <v>320</v>
      </c>
      <c r="B111" s="48" t="s">
        <v>321</v>
      </c>
      <c r="C111" s="49" t="s">
        <v>322</v>
      </c>
      <c r="D111" s="50">
        <v>0</v>
      </c>
      <c r="E111" s="132">
        <v>0</v>
      </c>
      <c r="F111" s="152">
        <f t="shared" si="1"/>
        <v>0</v>
      </c>
    </row>
    <row r="112" spans="1:6" s="20" customFormat="1" ht="15" hidden="1">
      <c r="A112" s="48" t="s">
        <v>323</v>
      </c>
      <c r="B112" s="48" t="s">
        <v>324</v>
      </c>
      <c r="C112" s="49" t="s">
        <v>325</v>
      </c>
      <c r="D112" s="50">
        <v>9900</v>
      </c>
      <c r="E112" s="132">
        <v>0</v>
      </c>
      <c r="F112" s="152">
        <f t="shared" si="1"/>
        <v>9900</v>
      </c>
    </row>
    <row r="113" spans="1:6" s="20" customFormat="1" ht="15" hidden="1">
      <c r="A113" s="48" t="s">
        <v>326</v>
      </c>
      <c r="B113" s="48" t="s">
        <v>327</v>
      </c>
      <c r="C113" s="49" t="s">
        <v>328</v>
      </c>
      <c r="D113" s="50">
        <v>2950</v>
      </c>
      <c r="E113" s="132">
        <v>0</v>
      </c>
      <c r="F113" s="152">
        <f t="shared" si="1"/>
        <v>2950</v>
      </c>
    </row>
    <row r="114" spans="1:6" s="20" customFormat="1" ht="15" hidden="1">
      <c r="A114" s="45" t="s">
        <v>2</v>
      </c>
      <c r="B114" s="45" t="s">
        <v>329</v>
      </c>
      <c r="C114" s="46" t="s">
        <v>330</v>
      </c>
      <c r="D114" s="47">
        <v>0</v>
      </c>
      <c r="E114" s="131">
        <f>SUM(E115)</f>
        <v>0</v>
      </c>
      <c r="F114" s="152">
        <f t="shared" si="1"/>
        <v>0</v>
      </c>
    </row>
    <row r="115" spans="1:6" s="20" customFormat="1" ht="15" hidden="1">
      <c r="A115" s="48" t="s">
        <v>331</v>
      </c>
      <c r="B115" s="48" t="s">
        <v>332</v>
      </c>
      <c r="C115" s="49" t="s">
        <v>333</v>
      </c>
      <c r="D115" s="50">
        <v>0</v>
      </c>
      <c r="E115" s="132">
        <v>0</v>
      </c>
      <c r="F115" s="152">
        <f t="shared" si="1"/>
        <v>0</v>
      </c>
    </row>
    <row r="116" spans="1:6" s="20" customFormat="1" ht="15" hidden="1">
      <c r="A116" s="45" t="s">
        <v>2</v>
      </c>
      <c r="B116" s="45" t="s">
        <v>334</v>
      </c>
      <c r="C116" s="46" t="s">
        <v>335</v>
      </c>
      <c r="D116" s="47">
        <v>38050</v>
      </c>
      <c r="E116" s="131">
        <f>SUM(E117+E118)</f>
        <v>3000</v>
      </c>
      <c r="F116" s="152">
        <f t="shared" si="1"/>
        <v>41050</v>
      </c>
    </row>
    <row r="117" spans="1:6" s="20" customFormat="1" ht="24" hidden="1">
      <c r="A117" s="48" t="s">
        <v>336</v>
      </c>
      <c r="B117" s="48" t="s">
        <v>337</v>
      </c>
      <c r="C117" s="49" t="s">
        <v>338</v>
      </c>
      <c r="D117" s="50">
        <v>22150</v>
      </c>
      <c r="E117" s="132">
        <v>0</v>
      </c>
      <c r="F117" s="152">
        <f t="shared" si="1"/>
        <v>22150</v>
      </c>
    </row>
    <row r="118" spans="1:6" s="20" customFormat="1" ht="15" hidden="1">
      <c r="A118" s="48" t="s">
        <v>339</v>
      </c>
      <c r="B118" s="48" t="s">
        <v>340</v>
      </c>
      <c r="C118" s="49" t="s">
        <v>341</v>
      </c>
      <c r="D118" s="50">
        <v>15900</v>
      </c>
      <c r="E118" s="132">
        <v>3000</v>
      </c>
      <c r="F118" s="152">
        <f t="shared" si="1"/>
        <v>18900</v>
      </c>
    </row>
    <row r="119" spans="1:6" s="20" customFormat="1" ht="15" hidden="1">
      <c r="A119" s="45" t="s">
        <v>2</v>
      </c>
      <c r="B119" s="45" t="s">
        <v>342</v>
      </c>
      <c r="C119" s="46" t="s">
        <v>343</v>
      </c>
      <c r="D119" s="47">
        <v>6250</v>
      </c>
      <c r="E119" s="131">
        <f>SUM(E120+E121)</f>
        <v>0</v>
      </c>
      <c r="F119" s="152">
        <f t="shared" si="1"/>
        <v>6250</v>
      </c>
    </row>
    <row r="120" spans="1:6" s="20" customFormat="1" ht="15" hidden="1">
      <c r="A120" s="48" t="s">
        <v>344</v>
      </c>
      <c r="B120" s="48" t="s">
        <v>345</v>
      </c>
      <c r="C120" s="49" t="s">
        <v>346</v>
      </c>
      <c r="D120" s="50">
        <v>6250</v>
      </c>
      <c r="E120" s="132">
        <v>0</v>
      </c>
      <c r="F120" s="152">
        <f t="shared" si="1"/>
        <v>6250</v>
      </c>
    </row>
    <row r="121" spans="1:6" s="20" customFormat="1" ht="15" hidden="1">
      <c r="A121" s="48" t="s">
        <v>347</v>
      </c>
      <c r="B121" s="48" t="s">
        <v>348</v>
      </c>
      <c r="C121" s="49" t="s">
        <v>349</v>
      </c>
      <c r="D121" s="50">
        <v>0</v>
      </c>
      <c r="E121" s="132">
        <v>0</v>
      </c>
      <c r="F121" s="152">
        <f t="shared" si="1"/>
        <v>0</v>
      </c>
    </row>
    <row r="122" spans="1:6" s="20" customFormat="1" ht="15" hidden="1">
      <c r="A122" s="45" t="s">
        <v>2</v>
      </c>
      <c r="B122" s="45" t="s">
        <v>350</v>
      </c>
      <c r="C122" s="46" t="s">
        <v>351</v>
      </c>
      <c r="D122" s="47">
        <v>1800</v>
      </c>
      <c r="E122" s="131">
        <f>SUM(E123)</f>
        <v>0</v>
      </c>
      <c r="F122" s="152">
        <f t="shared" si="1"/>
        <v>1800</v>
      </c>
    </row>
    <row r="123" spans="1:6" s="20" customFormat="1" ht="15" hidden="1">
      <c r="A123" s="48" t="s">
        <v>352</v>
      </c>
      <c r="B123" s="48" t="s">
        <v>353</v>
      </c>
      <c r="C123" s="49" t="s">
        <v>354</v>
      </c>
      <c r="D123" s="50">
        <v>1800</v>
      </c>
      <c r="E123" s="132">
        <v>0</v>
      </c>
      <c r="F123" s="152">
        <f t="shared" si="1"/>
        <v>1800</v>
      </c>
    </row>
    <row r="124" spans="1:6" s="20" customFormat="1" ht="15" hidden="1">
      <c r="A124" s="45" t="s">
        <v>2</v>
      </c>
      <c r="B124" s="45" t="s">
        <v>176</v>
      </c>
      <c r="C124" s="46" t="s">
        <v>177</v>
      </c>
      <c r="D124" s="47">
        <v>89000</v>
      </c>
      <c r="E124" s="131">
        <f>SUM(E125+E126+E127+E128)</f>
        <v>500</v>
      </c>
      <c r="F124" s="152">
        <f t="shared" si="1"/>
        <v>89500</v>
      </c>
    </row>
    <row r="125" spans="1:6" s="20" customFormat="1" ht="24" hidden="1">
      <c r="A125" s="48" t="s">
        <v>355</v>
      </c>
      <c r="B125" s="48" t="s">
        <v>356</v>
      </c>
      <c r="C125" s="49" t="s">
        <v>357</v>
      </c>
      <c r="D125" s="50">
        <v>800</v>
      </c>
      <c r="E125" s="132">
        <v>0</v>
      </c>
      <c r="F125" s="152">
        <f t="shared" si="1"/>
        <v>800</v>
      </c>
    </row>
    <row r="126" spans="1:6" s="20" customFormat="1" ht="15" hidden="1">
      <c r="A126" s="48" t="s">
        <v>358</v>
      </c>
      <c r="B126" s="48" t="s">
        <v>359</v>
      </c>
      <c r="C126" s="49" t="s">
        <v>360</v>
      </c>
      <c r="D126" s="50">
        <v>0</v>
      </c>
      <c r="E126" s="132">
        <v>0</v>
      </c>
      <c r="F126" s="152">
        <f t="shared" si="1"/>
        <v>0</v>
      </c>
    </row>
    <row r="127" spans="1:6" s="20" customFormat="1" ht="15" hidden="1">
      <c r="A127" s="48" t="s">
        <v>361</v>
      </c>
      <c r="B127" s="48" t="s">
        <v>362</v>
      </c>
      <c r="C127" s="49" t="s">
        <v>363</v>
      </c>
      <c r="D127" s="50">
        <v>0</v>
      </c>
      <c r="E127" s="132">
        <v>0</v>
      </c>
      <c r="F127" s="152">
        <f t="shared" si="1"/>
        <v>0</v>
      </c>
    </row>
    <row r="128" spans="1:6" s="20" customFormat="1" ht="15" hidden="1">
      <c r="A128" s="48" t="s">
        <v>364</v>
      </c>
      <c r="B128" s="48" t="s">
        <v>178</v>
      </c>
      <c r="C128" s="49" t="s">
        <v>179</v>
      </c>
      <c r="D128" s="50">
        <v>88200</v>
      </c>
      <c r="E128" s="132">
        <v>500</v>
      </c>
      <c r="F128" s="152">
        <f t="shared" si="1"/>
        <v>88700</v>
      </c>
    </row>
    <row r="129" spans="1:6" s="20" customFormat="1" ht="15">
      <c r="A129" s="45" t="s">
        <v>2</v>
      </c>
      <c r="B129" s="45" t="s">
        <v>365</v>
      </c>
      <c r="C129" s="46" t="s">
        <v>366</v>
      </c>
      <c r="D129" s="47">
        <v>36050</v>
      </c>
      <c r="E129" s="131">
        <f>SUM(E130+E134+E136+E138+E143)</f>
        <v>4550</v>
      </c>
      <c r="F129" s="152">
        <f t="shared" si="1"/>
        <v>40600</v>
      </c>
    </row>
    <row r="130" spans="1:6" s="20" customFormat="1" ht="15" hidden="1">
      <c r="A130" s="45" t="s">
        <v>2</v>
      </c>
      <c r="B130" s="45" t="s">
        <v>367</v>
      </c>
      <c r="C130" s="46" t="s">
        <v>368</v>
      </c>
      <c r="D130" s="47">
        <v>34950</v>
      </c>
      <c r="E130" s="131">
        <f>SUM(E131+E132+E133)</f>
        <v>4550</v>
      </c>
      <c r="F130" s="152">
        <f t="shared" si="1"/>
        <v>39500</v>
      </c>
    </row>
    <row r="131" spans="1:6" s="20" customFormat="1" ht="15" hidden="1">
      <c r="A131" s="48" t="s">
        <v>369</v>
      </c>
      <c r="B131" s="48" t="s">
        <v>370</v>
      </c>
      <c r="C131" s="49" t="s">
        <v>371</v>
      </c>
      <c r="D131" s="50">
        <v>1850</v>
      </c>
      <c r="E131" s="132">
        <v>0</v>
      </c>
      <c r="F131" s="152">
        <f t="shared" si="1"/>
        <v>1850</v>
      </c>
    </row>
    <row r="132" spans="1:6" s="20" customFormat="1" ht="15" hidden="1">
      <c r="A132" s="48" t="s">
        <v>372</v>
      </c>
      <c r="B132" s="48" t="s">
        <v>373</v>
      </c>
      <c r="C132" s="49" t="s">
        <v>374</v>
      </c>
      <c r="D132" s="50">
        <v>25550</v>
      </c>
      <c r="E132" s="132">
        <v>0</v>
      </c>
      <c r="F132" s="152">
        <f t="shared" si="1"/>
        <v>25550</v>
      </c>
    </row>
    <row r="133" spans="1:6" s="20" customFormat="1" ht="15" hidden="1">
      <c r="A133" s="48" t="s">
        <v>375</v>
      </c>
      <c r="B133" s="48" t="s">
        <v>376</v>
      </c>
      <c r="C133" s="49" t="s">
        <v>377</v>
      </c>
      <c r="D133" s="50">
        <v>7550</v>
      </c>
      <c r="E133" s="132">
        <v>4550</v>
      </c>
      <c r="F133" s="152">
        <f aca="true" t="shared" si="2" ref="F133:F196">SUM(D133+E133)</f>
        <v>12100</v>
      </c>
    </row>
    <row r="134" spans="1:6" s="20" customFormat="1" ht="15" hidden="1">
      <c r="A134" s="45" t="s">
        <v>2</v>
      </c>
      <c r="B134" s="45" t="s">
        <v>378</v>
      </c>
      <c r="C134" s="46" t="s">
        <v>379</v>
      </c>
      <c r="D134" s="47">
        <v>0</v>
      </c>
      <c r="E134" s="131">
        <f>SUM(E135)</f>
        <v>0</v>
      </c>
      <c r="F134" s="152">
        <f t="shared" si="2"/>
        <v>0</v>
      </c>
    </row>
    <row r="135" spans="1:6" s="20" customFormat="1" ht="15" hidden="1">
      <c r="A135" s="48" t="s">
        <v>380</v>
      </c>
      <c r="B135" s="48" t="s">
        <v>381</v>
      </c>
      <c r="C135" s="49" t="s">
        <v>379</v>
      </c>
      <c r="D135" s="50">
        <v>0</v>
      </c>
      <c r="E135" s="132">
        <v>0</v>
      </c>
      <c r="F135" s="152">
        <f t="shared" si="2"/>
        <v>0</v>
      </c>
    </row>
    <row r="136" spans="1:6" s="20" customFormat="1" ht="15" hidden="1">
      <c r="A136" s="45" t="s">
        <v>2</v>
      </c>
      <c r="B136" s="45" t="s">
        <v>382</v>
      </c>
      <c r="C136" s="46" t="s">
        <v>383</v>
      </c>
      <c r="D136" s="47">
        <v>0</v>
      </c>
      <c r="E136" s="131">
        <f>SUM(E137)</f>
        <v>0</v>
      </c>
      <c r="F136" s="152">
        <f t="shared" si="2"/>
        <v>0</v>
      </c>
    </row>
    <row r="137" spans="1:6" s="20" customFormat="1" ht="15" hidden="1">
      <c r="A137" s="48" t="s">
        <v>384</v>
      </c>
      <c r="B137" s="48" t="s">
        <v>385</v>
      </c>
      <c r="C137" s="49" t="s">
        <v>386</v>
      </c>
      <c r="D137" s="50">
        <v>0</v>
      </c>
      <c r="E137" s="132">
        <v>0</v>
      </c>
      <c r="F137" s="152">
        <f t="shared" si="2"/>
        <v>0</v>
      </c>
    </row>
    <row r="138" spans="1:6" s="20" customFormat="1" ht="15" hidden="1">
      <c r="A138" s="45" t="s">
        <v>2</v>
      </c>
      <c r="B138" s="45" t="s">
        <v>387</v>
      </c>
      <c r="C138" s="46" t="s">
        <v>388</v>
      </c>
      <c r="D138" s="47">
        <v>200</v>
      </c>
      <c r="E138" s="131">
        <f>SUM(E139+E140+E141+E142)</f>
        <v>0</v>
      </c>
      <c r="F138" s="152">
        <f t="shared" si="2"/>
        <v>200</v>
      </c>
    </row>
    <row r="139" spans="1:6" s="20" customFormat="1" ht="15" hidden="1">
      <c r="A139" s="48" t="s">
        <v>389</v>
      </c>
      <c r="B139" s="48" t="s">
        <v>390</v>
      </c>
      <c r="C139" s="49" t="s">
        <v>391</v>
      </c>
      <c r="D139" s="50">
        <v>0</v>
      </c>
      <c r="E139" s="132">
        <v>0</v>
      </c>
      <c r="F139" s="152">
        <f t="shared" si="2"/>
        <v>0</v>
      </c>
    </row>
    <row r="140" spans="1:6" s="20" customFormat="1" ht="15" hidden="1">
      <c r="A140" s="48" t="s">
        <v>392</v>
      </c>
      <c r="B140" s="48" t="s">
        <v>393</v>
      </c>
      <c r="C140" s="49" t="s">
        <v>394</v>
      </c>
      <c r="D140" s="50">
        <v>0</v>
      </c>
      <c r="E140" s="132">
        <v>0</v>
      </c>
      <c r="F140" s="152">
        <f t="shared" si="2"/>
        <v>0</v>
      </c>
    </row>
    <row r="141" spans="1:6" s="20" customFormat="1" ht="15" hidden="1">
      <c r="A141" s="48" t="s">
        <v>395</v>
      </c>
      <c r="B141" s="48" t="s">
        <v>396</v>
      </c>
      <c r="C141" s="49" t="s">
        <v>397</v>
      </c>
      <c r="D141" s="50">
        <v>200</v>
      </c>
      <c r="E141" s="132">
        <v>0</v>
      </c>
      <c r="F141" s="152">
        <f t="shared" si="2"/>
        <v>200</v>
      </c>
    </row>
    <row r="142" spans="1:6" s="20" customFormat="1" ht="24" hidden="1">
      <c r="A142" s="48" t="s">
        <v>398</v>
      </c>
      <c r="B142" s="48" t="s">
        <v>399</v>
      </c>
      <c r="C142" s="49" t="s">
        <v>400</v>
      </c>
      <c r="D142" s="50">
        <v>0</v>
      </c>
      <c r="E142" s="132">
        <v>0</v>
      </c>
      <c r="F142" s="152">
        <f t="shared" si="2"/>
        <v>0</v>
      </c>
    </row>
    <row r="143" spans="1:6" s="20" customFormat="1" ht="15" hidden="1">
      <c r="A143" s="45" t="s">
        <v>2</v>
      </c>
      <c r="B143" s="45" t="s">
        <v>401</v>
      </c>
      <c r="C143" s="46" t="s">
        <v>366</v>
      </c>
      <c r="D143" s="47">
        <v>900</v>
      </c>
      <c r="E143" s="131">
        <f>SUM(E144+E145)</f>
        <v>0</v>
      </c>
      <c r="F143" s="152">
        <f t="shared" si="2"/>
        <v>900</v>
      </c>
    </row>
    <row r="144" spans="1:6" s="20" customFormat="1" ht="24" hidden="1">
      <c r="A144" s="48" t="s">
        <v>402</v>
      </c>
      <c r="B144" s="48" t="s">
        <v>403</v>
      </c>
      <c r="C144" s="49" t="s">
        <v>404</v>
      </c>
      <c r="D144" s="50">
        <v>0</v>
      </c>
      <c r="E144" s="132">
        <v>0</v>
      </c>
      <c r="F144" s="152">
        <f t="shared" si="2"/>
        <v>0</v>
      </c>
    </row>
    <row r="145" spans="1:6" s="20" customFormat="1" ht="15" hidden="1">
      <c r="A145" s="48" t="s">
        <v>405</v>
      </c>
      <c r="B145" s="48" t="s">
        <v>406</v>
      </c>
      <c r="C145" s="49" t="s">
        <v>366</v>
      </c>
      <c r="D145" s="50">
        <v>900</v>
      </c>
      <c r="E145" s="132">
        <v>0</v>
      </c>
      <c r="F145" s="152">
        <f t="shared" si="2"/>
        <v>900</v>
      </c>
    </row>
    <row r="146" spans="1:6" s="20" customFormat="1" ht="15">
      <c r="A146" s="45" t="s">
        <v>2</v>
      </c>
      <c r="B146" s="45" t="s">
        <v>407</v>
      </c>
      <c r="C146" s="46" t="s">
        <v>408</v>
      </c>
      <c r="D146" s="47">
        <v>50</v>
      </c>
      <c r="E146" s="131">
        <f>SUM(E147)</f>
        <v>0</v>
      </c>
      <c r="F146" s="152">
        <f t="shared" si="2"/>
        <v>50</v>
      </c>
    </row>
    <row r="147" spans="1:6" s="20" customFormat="1" ht="15">
      <c r="A147" s="45" t="s">
        <v>2</v>
      </c>
      <c r="B147" s="45" t="s">
        <v>409</v>
      </c>
      <c r="C147" s="46" t="s">
        <v>410</v>
      </c>
      <c r="D147" s="47">
        <v>50</v>
      </c>
      <c r="E147" s="131">
        <f>SUM(E148+E150)</f>
        <v>0</v>
      </c>
      <c r="F147" s="152">
        <f t="shared" si="2"/>
        <v>50</v>
      </c>
    </row>
    <row r="148" spans="1:6" s="20" customFormat="1" ht="15" hidden="1">
      <c r="A148" s="45" t="s">
        <v>2</v>
      </c>
      <c r="B148" s="45" t="s">
        <v>411</v>
      </c>
      <c r="C148" s="46" t="s">
        <v>412</v>
      </c>
      <c r="D148" s="47">
        <v>0</v>
      </c>
      <c r="E148" s="131">
        <f>SUM(E149)</f>
        <v>0</v>
      </c>
      <c r="F148" s="152">
        <f t="shared" si="2"/>
        <v>0</v>
      </c>
    </row>
    <row r="149" spans="1:6" s="20" customFormat="1" ht="15" hidden="1">
      <c r="A149" s="48" t="s">
        <v>413</v>
      </c>
      <c r="B149" s="48" t="s">
        <v>414</v>
      </c>
      <c r="C149" s="49" t="s">
        <v>415</v>
      </c>
      <c r="D149" s="50">
        <v>0</v>
      </c>
      <c r="E149" s="132">
        <v>0</v>
      </c>
      <c r="F149" s="152">
        <f t="shared" si="2"/>
        <v>0</v>
      </c>
    </row>
    <row r="150" spans="1:6" s="20" customFormat="1" ht="15" hidden="1">
      <c r="A150" s="45" t="s">
        <v>2</v>
      </c>
      <c r="B150" s="45" t="s">
        <v>416</v>
      </c>
      <c r="C150" s="46" t="s">
        <v>417</v>
      </c>
      <c r="D150" s="47">
        <v>50</v>
      </c>
      <c r="E150" s="131">
        <f>SUM(E151)</f>
        <v>0</v>
      </c>
      <c r="F150" s="152">
        <f t="shared" si="2"/>
        <v>50</v>
      </c>
    </row>
    <row r="151" spans="1:6" s="20" customFormat="1" ht="15" hidden="1">
      <c r="A151" s="48" t="s">
        <v>418</v>
      </c>
      <c r="B151" s="48" t="s">
        <v>419</v>
      </c>
      <c r="C151" s="49" t="s">
        <v>417</v>
      </c>
      <c r="D151" s="50">
        <v>50</v>
      </c>
      <c r="E151" s="132">
        <v>0</v>
      </c>
      <c r="F151" s="152">
        <f t="shared" si="2"/>
        <v>50</v>
      </c>
    </row>
    <row r="152" spans="1:6" s="20" customFormat="1" ht="15">
      <c r="A152" s="39" t="s">
        <v>26</v>
      </c>
      <c r="B152" s="39" t="s">
        <v>66</v>
      </c>
      <c r="C152" s="40" t="s">
        <v>67</v>
      </c>
      <c r="D152" s="41">
        <v>43200</v>
      </c>
      <c r="E152" s="129">
        <f>SUM(E153)</f>
        <v>20700</v>
      </c>
      <c r="F152" s="154">
        <f t="shared" si="2"/>
        <v>63900</v>
      </c>
    </row>
    <row r="153" spans="1:6" s="20" customFormat="1" ht="15">
      <c r="A153" s="42" t="s">
        <v>26</v>
      </c>
      <c r="B153" s="42" t="s">
        <v>68</v>
      </c>
      <c r="C153" s="43" t="s">
        <v>69</v>
      </c>
      <c r="D153" s="44">
        <v>43200</v>
      </c>
      <c r="E153" s="130">
        <f>SUM(E154)</f>
        <v>20700</v>
      </c>
      <c r="F153" s="153">
        <f t="shared" si="2"/>
        <v>63900</v>
      </c>
    </row>
    <row r="154" spans="1:6" s="20" customFormat="1" ht="15">
      <c r="A154" s="45" t="s">
        <v>2</v>
      </c>
      <c r="B154" s="45" t="s">
        <v>141</v>
      </c>
      <c r="C154" s="46" t="s">
        <v>142</v>
      </c>
      <c r="D154" s="47">
        <v>43200</v>
      </c>
      <c r="E154" s="131">
        <f>SUM(E155)</f>
        <v>20700</v>
      </c>
      <c r="F154" s="152">
        <f t="shared" si="2"/>
        <v>63900</v>
      </c>
    </row>
    <row r="155" spans="1:6" s="20" customFormat="1" ht="15">
      <c r="A155" s="45" t="s">
        <v>2</v>
      </c>
      <c r="B155" s="45" t="s">
        <v>172</v>
      </c>
      <c r="C155" s="46" t="s">
        <v>173</v>
      </c>
      <c r="D155" s="47">
        <v>43200</v>
      </c>
      <c r="E155" s="131">
        <f>SUM(E156+E163)</f>
        <v>20700</v>
      </c>
      <c r="F155" s="152">
        <f t="shared" si="2"/>
        <v>63900</v>
      </c>
    </row>
    <row r="156" spans="1:6" s="20" customFormat="1" ht="15">
      <c r="A156" s="45" t="s">
        <v>2</v>
      </c>
      <c r="B156" s="45" t="s">
        <v>180</v>
      </c>
      <c r="C156" s="46" t="s">
        <v>181</v>
      </c>
      <c r="D156" s="47">
        <v>43200</v>
      </c>
      <c r="E156" s="131">
        <f>SUM(E157+E160)</f>
        <v>20700</v>
      </c>
      <c r="F156" s="152">
        <f t="shared" si="2"/>
        <v>63900</v>
      </c>
    </row>
    <row r="157" spans="1:6" s="20" customFormat="1" ht="15" hidden="1">
      <c r="A157" s="45" t="s">
        <v>2</v>
      </c>
      <c r="B157" s="45" t="s">
        <v>240</v>
      </c>
      <c r="C157" s="46" t="s">
        <v>241</v>
      </c>
      <c r="D157" s="47">
        <v>43200</v>
      </c>
      <c r="E157" s="131">
        <f>SUM(E158+E159)</f>
        <v>14150</v>
      </c>
      <c r="F157" s="152">
        <f t="shared" si="2"/>
        <v>57350</v>
      </c>
    </row>
    <row r="158" spans="1:6" s="20" customFormat="1" ht="15" hidden="1">
      <c r="A158" s="48" t="s">
        <v>420</v>
      </c>
      <c r="B158" s="48" t="s">
        <v>243</v>
      </c>
      <c r="C158" s="49" t="s">
        <v>244</v>
      </c>
      <c r="D158" s="50">
        <v>19200</v>
      </c>
      <c r="E158" s="132">
        <v>6400</v>
      </c>
      <c r="F158" s="152">
        <f t="shared" si="2"/>
        <v>25600</v>
      </c>
    </row>
    <row r="159" spans="1:6" s="20" customFormat="1" ht="15" hidden="1">
      <c r="A159" s="48" t="s">
        <v>421</v>
      </c>
      <c r="B159" s="48" t="s">
        <v>246</v>
      </c>
      <c r="C159" s="49" t="s">
        <v>247</v>
      </c>
      <c r="D159" s="50">
        <v>24000</v>
      </c>
      <c r="E159" s="132">
        <v>7750</v>
      </c>
      <c r="F159" s="152">
        <f t="shared" si="2"/>
        <v>31750</v>
      </c>
    </row>
    <row r="160" spans="1:6" s="20" customFormat="1" ht="15" hidden="1">
      <c r="A160" s="45" t="s">
        <v>2</v>
      </c>
      <c r="B160" s="45" t="s">
        <v>270</v>
      </c>
      <c r="C160" s="46" t="s">
        <v>271</v>
      </c>
      <c r="D160" s="47">
        <v>0</v>
      </c>
      <c r="E160" s="131">
        <f>SUM(E161+E162)</f>
        <v>6550</v>
      </c>
      <c r="F160" s="152">
        <f t="shared" si="2"/>
        <v>6550</v>
      </c>
    </row>
    <row r="161" spans="1:6" s="20" customFormat="1" ht="15" hidden="1">
      <c r="A161" s="48" t="s">
        <v>422</v>
      </c>
      <c r="B161" s="48" t="s">
        <v>273</v>
      </c>
      <c r="C161" s="49" t="s">
        <v>274</v>
      </c>
      <c r="D161" s="50">
        <v>0</v>
      </c>
      <c r="E161" s="132">
        <v>0</v>
      </c>
      <c r="F161" s="152">
        <f t="shared" si="2"/>
        <v>0</v>
      </c>
    </row>
    <row r="162" spans="1:6" s="20" customFormat="1" ht="15" hidden="1">
      <c r="A162" s="48" t="s">
        <v>423</v>
      </c>
      <c r="B162" s="48" t="s">
        <v>273</v>
      </c>
      <c r="C162" s="49" t="s">
        <v>274</v>
      </c>
      <c r="D162" s="50">
        <v>0</v>
      </c>
      <c r="E162" s="132">
        <v>6550</v>
      </c>
      <c r="F162" s="152">
        <f t="shared" si="2"/>
        <v>6550</v>
      </c>
    </row>
    <row r="163" spans="1:6" s="20" customFormat="1" ht="15">
      <c r="A163" s="45" t="s">
        <v>2</v>
      </c>
      <c r="B163" s="45" t="s">
        <v>174</v>
      </c>
      <c r="C163" s="46" t="s">
        <v>175</v>
      </c>
      <c r="D163" s="47">
        <v>0</v>
      </c>
      <c r="E163" s="131">
        <f>SUM(E164)</f>
        <v>0</v>
      </c>
      <c r="F163" s="152">
        <f t="shared" si="2"/>
        <v>0</v>
      </c>
    </row>
    <row r="164" spans="1:6" s="20" customFormat="1" ht="15" hidden="1">
      <c r="A164" s="45" t="s">
        <v>2</v>
      </c>
      <c r="B164" s="45" t="s">
        <v>290</v>
      </c>
      <c r="C164" s="46" t="s">
        <v>291</v>
      </c>
      <c r="D164" s="47">
        <v>0</v>
      </c>
      <c r="E164" s="131">
        <f>SUM(E165)</f>
        <v>0</v>
      </c>
      <c r="F164" s="152">
        <f t="shared" si="2"/>
        <v>0</v>
      </c>
    </row>
    <row r="165" spans="1:6" s="20" customFormat="1" ht="24" hidden="1">
      <c r="A165" s="48" t="s">
        <v>424</v>
      </c>
      <c r="B165" s="48" t="s">
        <v>296</v>
      </c>
      <c r="C165" s="49" t="s">
        <v>297</v>
      </c>
      <c r="D165" s="50">
        <v>0</v>
      </c>
      <c r="E165" s="132">
        <v>0</v>
      </c>
      <c r="F165" s="152">
        <f t="shared" si="2"/>
        <v>0</v>
      </c>
    </row>
    <row r="166" spans="1:6" s="20" customFormat="1" ht="15">
      <c r="A166" s="39" t="s">
        <v>26</v>
      </c>
      <c r="B166" s="39" t="s">
        <v>91</v>
      </c>
      <c r="C166" s="40" t="s">
        <v>92</v>
      </c>
      <c r="D166" s="41">
        <v>650</v>
      </c>
      <c r="E166" s="129">
        <f aca="true" t="shared" si="3" ref="E166:E171">SUM(E167)</f>
        <v>0</v>
      </c>
      <c r="F166" s="154">
        <f t="shared" si="2"/>
        <v>650</v>
      </c>
    </row>
    <row r="167" spans="1:6" s="20" customFormat="1" ht="15">
      <c r="A167" s="42" t="s">
        <v>26</v>
      </c>
      <c r="B167" s="42" t="s">
        <v>93</v>
      </c>
      <c r="C167" s="43" t="s">
        <v>94</v>
      </c>
      <c r="D167" s="44">
        <v>650</v>
      </c>
      <c r="E167" s="130">
        <f t="shared" si="3"/>
        <v>0</v>
      </c>
      <c r="F167" s="153">
        <f t="shared" si="2"/>
        <v>650</v>
      </c>
    </row>
    <row r="168" spans="1:6" s="20" customFormat="1" ht="15">
      <c r="A168" s="45" t="s">
        <v>2</v>
      </c>
      <c r="B168" s="45" t="s">
        <v>141</v>
      </c>
      <c r="C168" s="46" t="s">
        <v>142</v>
      </c>
      <c r="D168" s="47">
        <v>650</v>
      </c>
      <c r="E168" s="131">
        <f t="shared" si="3"/>
        <v>0</v>
      </c>
      <c r="F168" s="152">
        <f t="shared" si="2"/>
        <v>650</v>
      </c>
    </row>
    <row r="169" spans="1:6" s="20" customFormat="1" ht="15">
      <c r="A169" s="45" t="s">
        <v>2</v>
      </c>
      <c r="B169" s="45" t="s">
        <v>172</v>
      </c>
      <c r="C169" s="46" t="s">
        <v>173</v>
      </c>
      <c r="D169" s="47">
        <v>650</v>
      </c>
      <c r="E169" s="131">
        <f t="shared" si="3"/>
        <v>0</v>
      </c>
      <c r="F169" s="152">
        <f t="shared" si="2"/>
        <v>650</v>
      </c>
    </row>
    <row r="170" spans="1:6" s="20" customFormat="1" ht="15">
      <c r="A170" s="45" t="s">
        <v>2</v>
      </c>
      <c r="B170" s="45" t="s">
        <v>180</v>
      </c>
      <c r="C170" s="46" t="s">
        <v>181</v>
      </c>
      <c r="D170" s="47">
        <v>650</v>
      </c>
      <c r="E170" s="131">
        <f t="shared" si="3"/>
        <v>0</v>
      </c>
      <c r="F170" s="152">
        <f t="shared" si="2"/>
        <v>650</v>
      </c>
    </row>
    <row r="171" spans="1:6" s="20" customFormat="1" ht="15" hidden="1">
      <c r="A171" s="45" t="s">
        <v>2</v>
      </c>
      <c r="B171" s="45" t="s">
        <v>270</v>
      </c>
      <c r="C171" s="46" t="s">
        <v>271</v>
      </c>
      <c r="D171" s="47">
        <v>650</v>
      </c>
      <c r="E171" s="131">
        <f t="shared" si="3"/>
        <v>0</v>
      </c>
      <c r="F171" s="152">
        <f t="shared" si="2"/>
        <v>650</v>
      </c>
    </row>
    <row r="172" spans="1:6" s="20" customFormat="1" ht="15" hidden="1">
      <c r="A172" s="48" t="s">
        <v>425</v>
      </c>
      <c r="B172" s="48" t="s">
        <v>273</v>
      </c>
      <c r="C172" s="49" t="s">
        <v>274</v>
      </c>
      <c r="D172" s="50">
        <v>650</v>
      </c>
      <c r="E172" s="132">
        <v>0</v>
      </c>
      <c r="F172" s="152">
        <f t="shared" si="2"/>
        <v>650</v>
      </c>
    </row>
    <row r="173" spans="1:6" s="20" customFormat="1" ht="24">
      <c r="A173" s="57" t="s">
        <v>426</v>
      </c>
      <c r="B173" s="57" t="s">
        <v>427</v>
      </c>
      <c r="C173" s="58" t="s">
        <v>428</v>
      </c>
      <c r="D173" s="59">
        <v>20100</v>
      </c>
      <c r="E173" s="135">
        <f>SUM(E174)</f>
        <v>1750</v>
      </c>
      <c r="F173" s="156">
        <f t="shared" si="2"/>
        <v>21850</v>
      </c>
    </row>
    <row r="174" spans="1:6" s="20" customFormat="1" ht="15">
      <c r="A174" s="36" t="s">
        <v>23</v>
      </c>
      <c r="B174" s="36" t="s">
        <v>24</v>
      </c>
      <c r="C174" s="37" t="s">
        <v>25</v>
      </c>
      <c r="D174" s="38">
        <v>20100</v>
      </c>
      <c r="E174" s="128">
        <f>SUM(E175)</f>
        <v>1750</v>
      </c>
      <c r="F174" s="155">
        <f t="shared" si="2"/>
        <v>21850</v>
      </c>
    </row>
    <row r="175" spans="1:6" s="20" customFormat="1" ht="15">
      <c r="A175" s="39" t="s">
        <v>26</v>
      </c>
      <c r="B175" s="39" t="s">
        <v>41</v>
      </c>
      <c r="C175" s="40" t="s">
        <v>42</v>
      </c>
      <c r="D175" s="41">
        <v>20100</v>
      </c>
      <c r="E175" s="129">
        <f>SUM(E176)</f>
        <v>1750</v>
      </c>
      <c r="F175" s="154">
        <f t="shared" si="2"/>
        <v>21850</v>
      </c>
    </row>
    <row r="176" spans="1:6" s="20" customFormat="1" ht="15">
      <c r="A176" s="42" t="s">
        <v>26</v>
      </c>
      <c r="B176" s="42" t="s">
        <v>43</v>
      </c>
      <c r="C176" s="43" t="s">
        <v>44</v>
      </c>
      <c r="D176" s="44">
        <v>20100</v>
      </c>
      <c r="E176" s="130">
        <f>SUM(E177+E183)</f>
        <v>1750</v>
      </c>
      <c r="F176" s="153">
        <f t="shared" si="2"/>
        <v>21850</v>
      </c>
    </row>
    <row r="177" spans="1:6" s="20" customFormat="1" ht="15">
      <c r="A177" s="45" t="s">
        <v>2</v>
      </c>
      <c r="B177" s="45" t="s">
        <v>141</v>
      </c>
      <c r="C177" s="46" t="s">
        <v>142</v>
      </c>
      <c r="D177" s="47">
        <v>14150</v>
      </c>
      <c r="E177" s="131">
        <f>SUM(E178)</f>
        <v>1750</v>
      </c>
      <c r="F177" s="152">
        <f t="shared" si="2"/>
        <v>15900</v>
      </c>
    </row>
    <row r="178" spans="1:6" s="20" customFormat="1" ht="15">
      <c r="A178" s="45" t="s">
        <v>2</v>
      </c>
      <c r="B178" s="45" t="s">
        <v>172</v>
      </c>
      <c r="C178" s="46" t="s">
        <v>173</v>
      </c>
      <c r="D178" s="47">
        <v>14150</v>
      </c>
      <c r="E178" s="131">
        <f>SUM(E179)</f>
        <v>1750</v>
      </c>
      <c r="F178" s="152">
        <f t="shared" si="2"/>
        <v>15900</v>
      </c>
    </row>
    <row r="179" spans="1:6" s="20" customFormat="1" ht="14.25" customHeight="1">
      <c r="A179" s="45" t="s">
        <v>2</v>
      </c>
      <c r="B179" s="45" t="s">
        <v>174</v>
      </c>
      <c r="C179" s="46" t="s">
        <v>175</v>
      </c>
      <c r="D179" s="47">
        <v>14150</v>
      </c>
      <c r="E179" s="131">
        <f>SUM(E180)</f>
        <v>1750</v>
      </c>
      <c r="F179" s="152">
        <f t="shared" si="2"/>
        <v>15900</v>
      </c>
    </row>
    <row r="180" spans="1:6" s="20" customFormat="1" ht="11.25" customHeight="1" hidden="1">
      <c r="A180" s="45" t="s">
        <v>2</v>
      </c>
      <c r="B180" s="45" t="s">
        <v>329</v>
      </c>
      <c r="C180" s="46" t="s">
        <v>330</v>
      </c>
      <c r="D180" s="47">
        <v>14150</v>
      </c>
      <c r="E180" s="131">
        <f>SUM(E181)</f>
        <v>1750</v>
      </c>
      <c r="F180" s="152">
        <f t="shared" si="2"/>
        <v>15900</v>
      </c>
    </row>
    <row r="181" spans="1:6" s="20" customFormat="1" ht="3" customHeight="1" hidden="1">
      <c r="A181" s="48" t="s">
        <v>429</v>
      </c>
      <c r="B181" s="48" t="s">
        <v>430</v>
      </c>
      <c r="C181" s="49" t="s">
        <v>431</v>
      </c>
      <c r="D181" s="50">
        <v>14150</v>
      </c>
      <c r="E181" s="132">
        <v>1750</v>
      </c>
      <c r="F181" s="152">
        <f t="shared" si="2"/>
        <v>15900</v>
      </c>
    </row>
    <row r="182" spans="1:6" s="20" customFormat="1" ht="15">
      <c r="A182" s="45" t="s">
        <v>2</v>
      </c>
      <c r="B182" s="45" t="s">
        <v>432</v>
      </c>
      <c r="C182" s="46" t="s">
        <v>433</v>
      </c>
      <c r="D182" s="47">
        <v>5950</v>
      </c>
      <c r="E182" s="131">
        <f>SUM(E183)</f>
        <v>0</v>
      </c>
      <c r="F182" s="152">
        <f t="shared" si="2"/>
        <v>5950</v>
      </c>
    </row>
    <row r="183" spans="1:6" s="20" customFormat="1" ht="24">
      <c r="A183" s="45" t="s">
        <v>2</v>
      </c>
      <c r="B183" s="45" t="s">
        <v>434</v>
      </c>
      <c r="C183" s="46" t="s">
        <v>435</v>
      </c>
      <c r="D183" s="47">
        <v>5100</v>
      </c>
      <c r="E183" s="131">
        <f>SUM(E184+E187)</f>
        <v>0</v>
      </c>
      <c r="F183" s="152">
        <f t="shared" si="2"/>
        <v>5100</v>
      </c>
    </row>
    <row r="184" spans="1:6" s="20" customFormat="1" ht="15">
      <c r="A184" s="45" t="s">
        <v>2</v>
      </c>
      <c r="B184" s="45" t="s">
        <v>436</v>
      </c>
      <c r="C184" s="46" t="s">
        <v>437</v>
      </c>
      <c r="D184" s="47">
        <v>5100</v>
      </c>
      <c r="E184" s="131">
        <f>SUM(E185)</f>
        <v>0</v>
      </c>
      <c r="F184" s="152">
        <f t="shared" si="2"/>
        <v>5100</v>
      </c>
    </row>
    <row r="185" spans="1:6" s="20" customFormat="1" ht="15" hidden="1">
      <c r="A185" s="45" t="s">
        <v>2</v>
      </c>
      <c r="B185" s="45" t="s">
        <v>438</v>
      </c>
      <c r="C185" s="46" t="s">
        <v>439</v>
      </c>
      <c r="D185" s="47">
        <v>5100</v>
      </c>
      <c r="E185" s="131">
        <f>SUM(E186)</f>
        <v>0</v>
      </c>
      <c r="F185" s="152">
        <f t="shared" si="2"/>
        <v>5100</v>
      </c>
    </row>
    <row r="186" spans="1:6" s="20" customFormat="1" ht="15" hidden="1">
      <c r="A186" s="48" t="s">
        <v>440</v>
      </c>
      <c r="B186" s="48" t="s">
        <v>441</v>
      </c>
      <c r="C186" s="49" t="s">
        <v>442</v>
      </c>
      <c r="D186" s="50">
        <v>5100</v>
      </c>
      <c r="E186" s="132">
        <v>0</v>
      </c>
      <c r="F186" s="152">
        <f t="shared" si="2"/>
        <v>5100</v>
      </c>
    </row>
    <row r="187" spans="1:6" s="20" customFormat="1" ht="15">
      <c r="A187" s="45" t="s">
        <v>2</v>
      </c>
      <c r="B187" s="45" t="s">
        <v>443</v>
      </c>
      <c r="C187" s="46" t="s">
        <v>444</v>
      </c>
      <c r="D187" s="47">
        <v>850</v>
      </c>
      <c r="E187" s="131">
        <f>SUM(E188)</f>
        <v>0</v>
      </c>
      <c r="F187" s="152">
        <f t="shared" si="2"/>
        <v>850</v>
      </c>
    </row>
    <row r="188" spans="1:6" s="20" customFormat="1" ht="15" hidden="1">
      <c r="A188" s="45" t="s">
        <v>2</v>
      </c>
      <c r="B188" s="45" t="s">
        <v>445</v>
      </c>
      <c r="C188" s="46" t="s">
        <v>446</v>
      </c>
      <c r="D188" s="47">
        <v>850</v>
      </c>
      <c r="E188" s="131">
        <f>SUM(E189)</f>
        <v>0</v>
      </c>
      <c r="F188" s="152">
        <f t="shared" si="2"/>
        <v>850</v>
      </c>
    </row>
    <row r="189" spans="1:6" s="20" customFormat="1" ht="15" hidden="1">
      <c r="A189" s="48" t="s">
        <v>447</v>
      </c>
      <c r="B189" s="48" t="s">
        <v>448</v>
      </c>
      <c r="C189" s="49" t="s">
        <v>446</v>
      </c>
      <c r="D189" s="50">
        <v>850</v>
      </c>
      <c r="E189" s="132">
        <v>0</v>
      </c>
      <c r="F189" s="152">
        <f t="shared" si="2"/>
        <v>850</v>
      </c>
    </row>
    <row r="190" spans="1:6" s="20" customFormat="1" ht="15">
      <c r="A190" s="116" t="s">
        <v>577</v>
      </c>
      <c r="B190" s="116"/>
      <c r="C190" s="116"/>
      <c r="D190" s="117">
        <v>127300</v>
      </c>
      <c r="E190" s="136">
        <f>SUM(E191)</f>
        <v>-600</v>
      </c>
      <c r="F190" s="156">
        <f t="shared" si="2"/>
        <v>126700</v>
      </c>
    </row>
    <row r="191" spans="1:6" s="20" customFormat="1" ht="15">
      <c r="A191" s="39" t="s">
        <v>26</v>
      </c>
      <c r="B191" s="39" t="s">
        <v>66</v>
      </c>
      <c r="C191" s="40" t="s">
        <v>67</v>
      </c>
      <c r="D191" s="41">
        <v>127300</v>
      </c>
      <c r="E191" s="129">
        <f>SUM(E192)</f>
        <v>-600</v>
      </c>
      <c r="F191" s="154">
        <f t="shared" si="2"/>
        <v>126700</v>
      </c>
    </row>
    <row r="192" spans="1:6" s="20" customFormat="1" ht="15">
      <c r="A192" s="42" t="s">
        <v>26</v>
      </c>
      <c r="B192" s="42" t="s">
        <v>68</v>
      </c>
      <c r="C192" s="43" t="s">
        <v>69</v>
      </c>
      <c r="D192" s="44">
        <v>127300</v>
      </c>
      <c r="E192" s="130">
        <f>SUM(E193)</f>
        <v>-600</v>
      </c>
      <c r="F192" s="153">
        <f t="shared" si="2"/>
        <v>126700</v>
      </c>
    </row>
    <row r="193" spans="1:6" s="20" customFormat="1" ht="15">
      <c r="A193" s="45" t="s">
        <v>2</v>
      </c>
      <c r="B193" s="45" t="s">
        <v>141</v>
      </c>
      <c r="C193" s="46" t="s">
        <v>142</v>
      </c>
      <c r="D193" s="47">
        <v>127300</v>
      </c>
      <c r="E193" s="131">
        <f>SUM(E194+E201)</f>
        <v>-600</v>
      </c>
      <c r="F193" s="152">
        <f t="shared" si="2"/>
        <v>126700</v>
      </c>
    </row>
    <row r="194" spans="1:6" s="20" customFormat="1" ht="15">
      <c r="A194" s="45" t="s">
        <v>2</v>
      </c>
      <c r="B194" s="45" t="s">
        <v>143</v>
      </c>
      <c r="C194" s="46" t="s">
        <v>144</v>
      </c>
      <c r="D194" s="47">
        <v>95000</v>
      </c>
      <c r="E194" s="131">
        <f>SUM(E195+E198)</f>
        <v>-600</v>
      </c>
      <c r="F194" s="152">
        <f t="shared" si="2"/>
        <v>94400</v>
      </c>
    </row>
    <row r="195" spans="1:6" s="20" customFormat="1" ht="15">
      <c r="A195" s="45" t="s">
        <v>2</v>
      </c>
      <c r="B195" s="45" t="s">
        <v>145</v>
      </c>
      <c r="C195" s="46" t="s">
        <v>146</v>
      </c>
      <c r="D195" s="47">
        <v>81500</v>
      </c>
      <c r="E195" s="131">
        <f>SUM(E196)</f>
        <v>-470</v>
      </c>
      <c r="F195" s="152">
        <f t="shared" si="2"/>
        <v>81030</v>
      </c>
    </row>
    <row r="196" spans="1:6" s="20" customFormat="1" ht="15" hidden="1">
      <c r="A196" s="45" t="s">
        <v>2</v>
      </c>
      <c r="B196" s="45" t="s">
        <v>147</v>
      </c>
      <c r="C196" s="46" t="s">
        <v>148</v>
      </c>
      <c r="D196" s="47">
        <v>81500</v>
      </c>
      <c r="E196" s="131">
        <f>SUM(E197)</f>
        <v>-470</v>
      </c>
      <c r="F196" s="152">
        <f t="shared" si="2"/>
        <v>81030</v>
      </c>
    </row>
    <row r="197" spans="1:6" s="20" customFormat="1" ht="15" hidden="1">
      <c r="A197" s="48" t="s">
        <v>453</v>
      </c>
      <c r="B197" s="48" t="s">
        <v>150</v>
      </c>
      <c r="C197" s="49" t="s">
        <v>151</v>
      </c>
      <c r="D197" s="50">
        <v>81500</v>
      </c>
      <c r="E197" s="132">
        <v>-470</v>
      </c>
      <c r="F197" s="152">
        <f aca="true" t="shared" si="4" ref="F197:F260">SUM(D197+E197)</f>
        <v>81030</v>
      </c>
    </row>
    <row r="198" spans="1:6" s="20" customFormat="1" ht="15">
      <c r="A198" s="45" t="s">
        <v>2</v>
      </c>
      <c r="B198" s="45" t="s">
        <v>166</v>
      </c>
      <c r="C198" s="46" t="s">
        <v>167</v>
      </c>
      <c r="D198" s="47">
        <v>13500</v>
      </c>
      <c r="E198" s="131">
        <f>SUM(E199)</f>
        <v>-130</v>
      </c>
      <c r="F198" s="152">
        <f t="shared" si="4"/>
        <v>13370</v>
      </c>
    </row>
    <row r="199" spans="1:6" s="20" customFormat="1" ht="15" hidden="1">
      <c r="A199" s="45" t="s">
        <v>2</v>
      </c>
      <c r="B199" s="45" t="s">
        <v>168</v>
      </c>
      <c r="C199" s="46" t="s">
        <v>169</v>
      </c>
      <c r="D199" s="47">
        <v>13500</v>
      </c>
      <c r="E199" s="131">
        <f>SUM(E200)</f>
        <v>-130</v>
      </c>
      <c r="F199" s="152">
        <f t="shared" si="4"/>
        <v>13370</v>
      </c>
    </row>
    <row r="200" spans="1:6" s="20" customFormat="1" ht="15" hidden="1">
      <c r="A200" s="48" t="s">
        <v>454</v>
      </c>
      <c r="B200" s="48" t="s">
        <v>171</v>
      </c>
      <c r="C200" s="49" t="s">
        <v>169</v>
      </c>
      <c r="D200" s="50">
        <v>13500</v>
      </c>
      <c r="E200" s="132">
        <v>-130</v>
      </c>
      <c r="F200" s="152">
        <f t="shared" si="4"/>
        <v>13370</v>
      </c>
    </row>
    <row r="201" spans="1:6" s="20" customFormat="1" ht="15">
      <c r="A201" s="45" t="s">
        <v>2</v>
      </c>
      <c r="B201" s="45" t="s">
        <v>172</v>
      </c>
      <c r="C201" s="46" t="s">
        <v>173</v>
      </c>
      <c r="D201" s="47">
        <v>32300</v>
      </c>
      <c r="E201" s="131">
        <f>SUM(E202+E206)</f>
        <v>0</v>
      </c>
      <c r="F201" s="152">
        <f t="shared" si="4"/>
        <v>32300</v>
      </c>
    </row>
    <row r="202" spans="1:6" s="20" customFormat="1" ht="15">
      <c r="A202" s="45" t="s">
        <v>2</v>
      </c>
      <c r="B202" s="45" t="s">
        <v>196</v>
      </c>
      <c r="C202" s="46" t="s">
        <v>197</v>
      </c>
      <c r="D202" s="47">
        <v>300</v>
      </c>
      <c r="E202" s="131">
        <f>SUM(E203)</f>
        <v>0</v>
      </c>
      <c r="F202" s="152">
        <f t="shared" si="4"/>
        <v>300</v>
      </c>
    </row>
    <row r="203" spans="1:6" s="20" customFormat="1" ht="15" hidden="1">
      <c r="A203" s="45" t="s">
        <v>2</v>
      </c>
      <c r="B203" s="45" t="s">
        <v>198</v>
      </c>
      <c r="C203" s="46" t="s">
        <v>199</v>
      </c>
      <c r="D203" s="47">
        <v>300</v>
      </c>
      <c r="E203" s="131">
        <f>SUM(E204+E205)</f>
        <v>0</v>
      </c>
      <c r="F203" s="152">
        <f t="shared" si="4"/>
        <v>300</v>
      </c>
    </row>
    <row r="204" spans="1:6" s="20" customFormat="1" ht="15" hidden="1">
      <c r="A204" s="48" t="s">
        <v>455</v>
      </c>
      <c r="B204" s="48" t="s">
        <v>201</v>
      </c>
      <c r="C204" s="49" t="s">
        <v>202</v>
      </c>
      <c r="D204" s="50">
        <v>100</v>
      </c>
      <c r="E204" s="132">
        <v>0</v>
      </c>
      <c r="F204" s="152">
        <f t="shared" si="4"/>
        <v>100</v>
      </c>
    </row>
    <row r="205" spans="1:6" s="20" customFormat="1" ht="15" hidden="1">
      <c r="A205" s="48" t="s">
        <v>456</v>
      </c>
      <c r="B205" s="48" t="s">
        <v>207</v>
      </c>
      <c r="C205" s="49" t="s">
        <v>457</v>
      </c>
      <c r="D205" s="50">
        <v>200</v>
      </c>
      <c r="E205" s="132">
        <v>0</v>
      </c>
      <c r="F205" s="152">
        <f t="shared" si="4"/>
        <v>200</v>
      </c>
    </row>
    <row r="206" spans="1:6" s="20" customFormat="1" ht="15" hidden="1">
      <c r="A206" s="45" t="s">
        <v>2</v>
      </c>
      <c r="B206" s="45" t="s">
        <v>174</v>
      </c>
      <c r="C206" s="46" t="s">
        <v>175</v>
      </c>
      <c r="D206" s="47">
        <v>32000</v>
      </c>
      <c r="E206" s="131">
        <f>SUM(E207)</f>
        <v>0</v>
      </c>
      <c r="F206" s="152">
        <f t="shared" si="4"/>
        <v>32000</v>
      </c>
    </row>
    <row r="207" spans="1:6" s="20" customFormat="1" ht="15" hidden="1">
      <c r="A207" s="45" t="s">
        <v>2</v>
      </c>
      <c r="B207" s="45" t="s">
        <v>342</v>
      </c>
      <c r="C207" s="46" t="s">
        <v>343</v>
      </c>
      <c r="D207" s="47">
        <v>32000</v>
      </c>
      <c r="E207" s="131">
        <f>SUM(E208)</f>
        <v>0</v>
      </c>
      <c r="F207" s="152">
        <f t="shared" si="4"/>
        <v>32000</v>
      </c>
    </row>
    <row r="208" spans="1:6" s="20" customFormat="1" ht="15" hidden="1">
      <c r="A208" s="48" t="s">
        <v>458</v>
      </c>
      <c r="B208" s="48" t="s">
        <v>348</v>
      </c>
      <c r="C208" s="49" t="s">
        <v>459</v>
      </c>
      <c r="D208" s="50">
        <v>32000</v>
      </c>
      <c r="E208" s="132">
        <v>0</v>
      </c>
      <c r="F208" s="152">
        <f t="shared" si="4"/>
        <v>32000</v>
      </c>
    </row>
    <row r="209" spans="1:6" s="20" customFormat="1" ht="24">
      <c r="A209" s="57" t="s">
        <v>449</v>
      </c>
      <c r="B209" s="57" t="s">
        <v>460</v>
      </c>
      <c r="C209" s="58" t="s">
        <v>461</v>
      </c>
      <c r="D209" s="59">
        <v>0</v>
      </c>
      <c r="E209" s="135">
        <v>0</v>
      </c>
      <c r="F209" s="156">
        <f t="shared" si="4"/>
        <v>0</v>
      </c>
    </row>
    <row r="210" spans="1:6" s="20" customFormat="1" ht="15">
      <c r="A210" s="36" t="s">
        <v>23</v>
      </c>
      <c r="B210" s="36" t="s">
        <v>24</v>
      </c>
      <c r="C210" s="37" t="s">
        <v>25</v>
      </c>
      <c r="D210" s="38">
        <v>0</v>
      </c>
      <c r="E210" s="128">
        <v>0</v>
      </c>
      <c r="F210" s="155">
        <f t="shared" si="4"/>
        <v>0</v>
      </c>
    </row>
    <row r="211" spans="1:6" s="20" customFormat="1" ht="15">
      <c r="A211" s="39" t="s">
        <v>26</v>
      </c>
      <c r="B211" s="39" t="s">
        <v>66</v>
      </c>
      <c r="C211" s="40" t="s">
        <v>67</v>
      </c>
      <c r="D211" s="41">
        <v>0</v>
      </c>
      <c r="E211" s="129">
        <v>0</v>
      </c>
      <c r="F211" s="154">
        <f t="shared" si="4"/>
        <v>0</v>
      </c>
    </row>
    <row r="212" spans="1:6" s="20" customFormat="1" ht="15">
      <c r="A212" s="42" t="s">
        <v>26</v>
      </c>
      <c r="B212" s="42" t="s">
        <v>68</v>
      </c>
      <c r="C212" s="43" t="s">
        <v>69</v>
      </c>
      <c r="D212" s="44">
        <v>0</v>
      </c>
      <c r="E212" s="130">
        <v>0</v>
      </c>
      <c r="F212" s="153">
        <f t="shared" si="4"/>
        <v>0</v>
      </c>
    </row>
    <row r="213" spans="1:6" s="20" customFormat="1" ht="15">
      <c r="A213" s="45" t="s">
        <v>2</v>
      </c>
      <c r="B213" s="45" t="s">
        <v>141</v>
      </c>
      <c r="C213" s="46" t="s">
        <v>142</v>
      </c>
      <c r="D213" s="47">
        <v>0</v>
      </c>
      <c r="E213" s="131">
        <v>0</v>
      </c>
      <c r="F213" s="152">
        <f t="shared" si="4"/>
        <v>0</v>
      </c>
    </row>
    <row r="214" spans="1:6" s="20" customFormat="1" ht="15">
      <c r="A214" s="45" t="s">
        <v>2</v>
      </c>
      <c r="B214" s="45" t="s">
        <v>143</v>
      </c>
      <c r="C214" s="46" t="s">
        <v>144</v>
      </c>
      <c r="D214" s="47">
        <v>0</v>
      </c>
      <c r="E214" s="131">
        <v>0</v>
      </c>
      <c r="F214" s="152">
        <f t="shared" si="4"/>
        <v>0</v>
      </c>
    </row>
    <row r="215" spans="1:6" s="20" customFormat="1" ht="14.25" customHeight="1">
      <c r="A215" s="45" t="s">
        <v>2</v>
      </c>
      <c r="B215" s="45" t="s">
        <v>145</v>
      </c>
      <c r="C215" s="46" t="s">
        <v>146</v>
      </c>
      <c r="D215" s="47">
        <v>0</v>
      </c>
      <c r="E215" s="131">
        <v>0</v>
      </c>
      <c r="F215" s="152">
        <f t="shared" si="4"/>
        <v>0</v>
      </c>
    </row>
    <row r="216" spans="1:6" s="20" customFormat="1" ht="15" hidden="1">
      <c r="A216" s="45" t="s">
        <v>2</v>
      </c>
      <c r="B216" s="45" t="s">
        <v>147</v>
      </c>
      <c r="C216" s="46" t="s">
        <v>148</v>
      </c>
      <c r="D216" s="47">
        <v>0</v>
      </c>
      <c r="E216" s="131">
        <v>0</v>
      </c>
      <c r="F216" s="152">
        <f t="shared" si="4"/>
        <v>0</v>
      </c>
    </row>
    <row r="217" spans="1:6" s="20" customFormat="1" ht="15" hidden="1">
      <c r="A217" s="48" t="s">
        <v>462</v>
      </c>
      <c r="B217" s="48" t="s">
        <v>150</v>
      </c>
      <c r="C217" s="49" t="s">
        <v>151</v>
      </c>
      <c r="D217" s="50">
        <v>0</v>
      </c>
      <c r="E217" s="132">
        <v>0</v>
      </c>
      <c r="F217" s="152">
        <f t="shared" si="4"/>
        <v>0</v>
      </c>
    </row>
    <row r="218" spans="1:6" s="20" customFormat="1" ht="15">
      <c r="A218" s="45" t="s">
        <v>2</v>
      </c>
      <c r="B218" s="45" t="s">
        <v>152</v>
      </c>
      <c r="C218" s="46" t="s">
        <v>153</v>
      </c>
      <c r="D218" s="47">
        <v>0</v>
      </c>
      <c r="E218" s="131">
        <v>0</v>
      </c>
      <c r="F218" s="152">
        <f t="shared" si="4"/>
        <v>0</v>
      </c>
    </row>
    <row r="219" spans="1:6" s="20" customFormat="1" ht="15" hidden="1">
      <c r="A219" s="45" t="s">
        <v>2</v>
      </c>
      <c r="B219" s="45" t="s">
        <v>154</v>
      </c>
      <c r="C219" s="46" t="s">
        <v>153</v>
      </c>
      <c r="D219" s="47">
        <v>0</v>
      </c>
      <c r="E219" s="131">
        <v>0</v>
      </c>
      <c r="F219" s="152">
        <f t="shared" si="4"/>
        <v>0</v>
      </c>
    </row>
    <row r="220" spans="1:6" s="20" customFormat="1" ht="15" hidden="1">
      <c r="A220" s="48" t="s">
        <v>463</v>
      </c>
      <c r="B220" s="48" t="s">
        <v>156</v>
      </c>
      <c r="C220" s="49" t="s">
        <v>157</v>
      </c>
      <c r="D220" s="50">
        <v>0</v>
      </c>
      <c r="E220" s="132">
        <v>0</v>
      </c>
      <c r="F220" s="152">
        <f t="shared" si="4"/>
        <v>0</v>
      </c>
    </row>
    <row r="221" spans="1:6" s="20" customFormat="1" ht="15">
      <c r="A221" s="45" t="s">
        <v>2</v>
      </c>
      <c r="B221" s="45" t="s">
        <v>166</v>
      </c>
      <c r="C221" s="46" t="s">
        <v>167</v>
      </c>
      <c r="D221" s="47">
        <v>0</v>
      </c>
      <c r="E221" s="131">
        <v>0</v>
      </c>
      <c r="F221" s="152">
        <f t="shared" si="4"/>
        <v>0</v>
      </c>
    </row>
    <row r="222" spans="1:6" s="20" customFormat="1" ht="15" hidden="1">
      <c r="A222" s="45" t="s">
        <v>2</v>
      </c>
      <c r="B222" s="45" t="s">
        <v>168</v>
      </c>
      <c r="C222" s="46" t="s">
        <v>169</v>
      </c>
      <c r="D222" s="47">
        <v>0</v>
      </c>
      <c r="E222" s="131">
        <v>0</v>
      </c>
      <c r="F222" s="152">
        <f t="shared" si="4"/>
        <v>0</v>
      </c>
    </row>
    <row r="223" spans="1:6" s="20" customFormat="1" ht="15" hidden="1">
      <c r="A223" s="48" t="s">
        <v>464</v>
      </c>
      <c r="B223" s="48" t="s">
        <v>171</v>
      </c>
      <c r="C223" s="49" t="s">
        <v>169</v>
      </c>
      <c r="D223" s="50">
        <v>0</v>
      </c>
      <c r="E223" s="132">
        <v>0</v>
      </c>
      <c r="F223" s="152">
        <f t="shared" si="4"/>
        <v>0</v>
      </c>
    </row>
    <row r="224" spans="1:6" s="20" customFormat="1" ht="15">
      <c r="A224" s="45" t="s">
        <v>2</v>
      </c>
      <c r="B224" s="45" t="s">
        <v>172</v>
      </c>
      <c r="C224" s="46" t="s">
        <v>173</v>
      </c>
      <c r="D224" s="47">
        <v>0</v>
      </c>
      <c r="E224" s="131">
        <v>0</v>
      </c>
      <c r="F224" s="152">
        <f t="shared" si="4"/>
        <v>0</v>
      </c>
    </row>
    <row r="225" spans="1:6" s="20" customFormat="1" ht="15">
      <c r="A225" s="45" t="s">
        <v>2</v>
      </c>
      <c r="B225" s="45" t="s">
        <v>196</v>
      </c>
      <c r="C225" s="46" t="s">
        <v>197</v>
      </c>
      <c r="D225" s="47">
        <v>0</v>
      </c>
      <c r="E225" s="131">
        <v>0</v>
      </c>
      <c r="F225" s="152">
        <f t="shared" si="4"/>
        <v>0</v>
      </c>
    </row>
    <row r="226" spans="1:6" s="20" customFormat="1" ht="15" hidden="1">
      <c r="A226" s="45" t="s">
        <v>2</v>
      </c>
      <c r="B226" s="45" t="s">
        <v>198</v>
      </c>
      <c r="C226" s="46" t="s">
        <v>199</v>
      </c>
      <c r="D226" s="47">
        <v>0</v>
      </c>
      <c r="E226" s="131">
        <v>0</v>
      </c>
      <c r="F226" s="152">
        <f t="shared" si="4"/>
        <v>0</v>
      </c>
    </row>
    <row r="227" spans="1:6" s="20" customFormat="1" ht="15" hidden="1">
      <c r="A227" s="48" t="s">
        <v>465</v>
      </c>
      <c r="B227" s="48" t="s">
        <v>201</v>
      </c>
      <c r="C227" s="49" t="s">
        <v>202</v>
      </c>
      <c r="D227" s="50">
        <v>0</v>
      </c>
      <c r="E227" s="132">
        <v>0</v>
      </c>
      <c r="F227" s="152">
        <f t="shared" si="4"/>
        <v>0</v>
      </c>
    </row>
    <row r="228" spans="1:6" s="20" customFormat="1" ht="15" hidden="1">
      <c r="A228" s="48" t="s">
        <v>466</v>
      </c>
      <c r="B228" s="48" t="s">
        <v>207</v>
      </c>
      <c r="C228" s="49" t="s">
        <v>208</v>
      </c>
      <c r="D228" s="50">
        <v>0</v>
      </c>
      <c r="E228" s="132">
        <v>0</v>
      </c>
      <c r="F228" s="152">
        <f t="shared" si="4"/>
        <v>0</v>
      </c>
    </row>
    <row r="229" spans="1:6" s="20" customFormat="1" ht="24" hidden="1">
      <c r="A229" s="45" t="s">
        <v>2</v>
      </c>
      <c r="B229" s="45" t="s">
        <v>209</v>
      </c>
      <c r="C229" s="46" t="s">
        <v>210</v>
      </c>
      <c r="D229" s="47">
        <v>0</v>
      </c>
      <c r="E229" s="131">
        <v>0</v>
      </c>
      <c r="F229" s="152">
        <f t="shared" si="4"/>
        <v>0</v>
      </c>
    </row>
    <row r="230" spans="1:6" s="20" customFormat="1" ht="15" hidden="1">
      <c r="A230" s="48" t="s">
        <v>467</v>
      </c>
      <c r="B230" s="48" t="s">
        <v>212</v>
      </c>
      <c r="C230" s="49" t="s">
        <v>213</v>
      </c>
      <c r="D230" s="50">
        <v>0</v>
      </c>
      <c r="E230" s="132">
        <v>0</v>
      </c>
      <c r="F230" s="152">
        <f t="shared" si="4"/>
        <v>0</v>
      </c>
    </row>
    <row r="231" spans="1:6" s="20" customFormat="1" ht="15">
      <c r="A231" s="45" t="s">
        <v>2</v>
      </c>
      <c r="B231" s="45" t="s">
        <v>174</v>
      </c>
      <c r="C231" s="46" t="s">
        <v>175</v>
      </c>
      <c r="D231" s="47">
        <v>0</v>
      </c>
      <c r="E231" s="131">
        <v>0</v>
      </c>
      <c r="F231" s="152">
        <f t="shared" si="4"/>
        <v>0</v>
      </c>
    </row>
    <row r="232" spans="1:6" s="20" customFormat="1" ht="15" hidden="1">
      <c r="A232" s="45" t="s">
        <v>2</v>
      </c>
      <c r="B232" s="45" t="s">
        <v>342</v>
      </c>
      <c r="C232" s="46" t="s">
        <v>343</v>
      </c>
      <c r="D232" s="47">
        <v>0</v>
      </c>
      <c r="E232" s="131">
        <v>0</v>
      </c>
      <c r="F232" s="152">
        <f t="shared" si="4"/>
        <v>0</v>
      </c>
    </row>
    <row r="233" spans="1:6" s="20" customFormat="1" ht="15" hidden="1">
      <c r="A233" s="48" t="s">
        <v>468</v>
      </c>
      <c r="B233" s="48" t="s">
        <v>348</v>
      </c>
      <c r="C233" s="49" t="s">
        <v>349</v>
      </c>
      <c r="D233" s="50">
        <v>0</v>
      </c>
      <c r="E233" s="132">
        <v>0</v>
      </c>
      <c r="F233" s="152">
        <f t="shared" si="4"/>
        <v>0</v>
      </c>
    </row>
    <row r="234" spans="1:6" ht="15">
      <c r="A234" s="60" t="s">
        <v>17</v>
      </c>
      <c r="B234" s="60" t="s">
        <v>469</v>
      </c>
      <c r="C234" s="61" t="s">
        <v>470</v>
      </c>
      <c r="D234" s="62">
        <v>3212284</v>
      </c>
      <c r="E234" s="137">
        <f>SUM(E235)</f>
        <v>-854860</v>
      </c>
      <c r="F234" s="160">
        <f t="shared" si="4"/>
        <v>2357424</v>
      </c>
    </row>
    <row r="235" spans="1:6" ht="15">
      <c r="A235" s="63" t="s">
        <v>20</v>
      </c>
      <c r="B235" s="63" t="s">
        <v>471</v>
      </c>
      <c r="C235" s="64" t="s">
        <v>110</v>
      </c>
      <c r="D235" s="65">
        <v>3212284</v>
      </c>
      <c r="E235" s="138">
        <f>SUM(E236)</f>
        <v>-854860</v>
      </c>
      <c r="F235" s="160">
        <f t="shared" si="4"/>
        <v>2357424</v>
      </c>
    </row>
    <row r="236" spans="1:6" ht="24">
      <c r="A236" s="66" t="s">
        <v>111</v>
      </c>
      <c r="B236" s="66" t="s">
        <v>112</v>
      </c>
      <c r="C236" s="67" t="s">
        <v>25</v>
      </c>
      <c r="D236" s="68">
        <v>3212284</v>
      </c>
      <c r="E236" s="139">
        <f>SUM(E237)</f>
        <v>-854860</v>
      </c>
      <c r="F236" s="160">
        <f t="shared" si="4"/>
        <v>2357424</v>
      </c>
    </row>
    <row r="237" spans="1:6" ht="24">
      <c r="A237" s="69" t="s">
        <v>130</v>
      </c>
      <c r="B237" s="69" t="s">
        <v>131</v>
      </c>
      <c r="C237" s="70" t="s">
        <v>132</v>
      </c>
      <c r="D237" s="71">
        <v>3212284</v>
      </c>
      <c r="E237" s="140">
        <f>SUM(E238)</f>
        <v>-854860</v>
      </c>
      <c r="F237" s="158">
        <f t="shared" si="4"/>
        <v>2357424</v>
      </c>
    </row>
    <row r="238" spans="1:6" ht="24">
      <c r="A238" s="72" t="s">
        <v>133</v>
      </c>
      <c r="B238" s="72" t="s">
        <v>134</v>
      </c>
      <c r="C238" s="73" t="s">
        <v>132</v>
      </c>
      <c r="D238" s="74">
        <v>3212284</v>
      </c>
      <c r="E238" s="141">
        <f>SUM(E239+E393)</f>
        <v>-854860</v>
      </c>
      <c r="F238" s="157">
        <f t="shared" si="4"/>
        <v>2357424</v>
      </c>
    </row>
    <row r="239" spans="1:6" ht="24">
      <c r="A239" s="75" t="s">
        <v>135</v>
      </c>
      <c r="B239" s="75" t="s">
        <v>136</v>
      </c>
      <c r="C239" s="76" t="s">
        <v>137</v>
      </c>
      <c r="D239" s="77">
        <v>3212284</v>
      </c>
      <c r="E239" s="142">
        <f>SUM(E241+E258+E265+E372+E386)</f>
        <v>-596710</v>
      </c>
      <c r="F239" s="156">
        <f t="shared" si="4"/>
        <v>2615574</v>
      </c>
    </row>
    <row r="240" spans="1:6" ht="15">
      <c r="A240" s="78" t="s">
        <v>23</v>
      </c>
      <c r="B240" s="78" t="s">
        <v>24</v>
      </c>
      <c r="C240" s="79" t="s">
        <v>25</v>
      </c>
      <c r="D240" s="80">
        <v>3212284</v>
      </c>
      <c r="E240" s="143">
        <f>SUM(E241)</f>
        <v>-569800</v>
      </c>
      <c r="F240" s="155">
        <f t="shared" si="4"/>
        <v>2642484</v>
      </c>
    </row>
    <row r="241" spans="1:6" ht="15">
      <c r="A241" s="81" t="s">
        <v>26</v>
      </c>
      <c r="B241" s="81" t="s">
        <v>138</v>
      </c>
      <c r="C241" s="82" t="s">
        <v>139</v>
      </c>
      <c r="D241" s="83">
        <v>1892850</v>
      </c>
      <c r="E241" s="144">
        <f>SUM(E242)</f>
        <v>-569800</v>
      </c>
      <c r="F241" s="154">
        <f t="shared" si="4"/>
        <v>1323050</v>
      </c>
    </row>
    <row r="242" spans="1:6" ht="15">
      <c r="A242" s="84" t="s">
        <v>26</v>
      </c>
      <c r="B242" s="84" t="s">
        <v>140</v>
      </c>
      <c r="C242" s="85" t="s">
        <v>139</v>
      </c>
      <c r="D242" s="86">
        <v>1892850</v>
      </c>
      <c r="E242" s="145">
        <f>SUM(E243)</f>
        <v>-569800</v>
      </c>
      <c r="F242" s="153">
        <f t="shared" si="4"/>
        <v>1323050</v>
      </c>
    </row>
    <row r="243" spans="1:6" ht="15">
      <c r="A243" s="121" t="s">
        <v>2</v>
      </c>
      <c r="B243" s="121" t="s">
        <v>141</v>
      </c>
      <c r="C243" s="122" t="s">
        <v>142</v>
      </c>
      <c r="D243" s="25">
        <v>1892850</v>
      </c>
      <c r="E243" s="146">
        <f>SUM(E244)</f>
        <v>-569800</v>
      </c>
      <c r="F243" s="152">
        <f t="shared" si="4"/>
        <v>1323050</v>
      </c>
    </row>
    <row r="244" spans="1:6" ht="15">
      <c r="A244" s="121" t="s">
        <v>2</v>
      </c>
      <c r="B244" s="121" t="s">
        <v>143</v>
      </c>
      <c r="C244" s="122" t="s">
        <v>144</v>
      </c>
      <c r="D244" s="25">
        <v>1892850</v>
      </c>
      <c r="E244" s="146">
        <f>SUM(E245+E248+E255)</f>
        <v>-569800</v>
      </c>
      <c r="F244" s="152">
        <f t="shared" si="4"/>
        <v>1323050</v>
      </c>
    </row>
    <row r="245" spans="1:6" ht="14.25" customHeight="1">
      <c r="A245" s="121"/>
      <c r="B245" s="121">
        <v>311</v>
      </c>
      <c r="C245" s="122" t="s">
        <v>146</v>
      </c>
      <c r="D245" s="25">
        <v>1510000</v>
      </c>
      <c r="E245" s="146">
        <f>SUM(E246)</f>
        <v>-486100</v>
      </c>
      <c r="F245" s="152">
        <f t="shared" si="4"/>
        <v>1023900</v>
      </c>
    </row>
    <row r="246" spans="1:6" ht="15" hidden="1">
      <c r="A246" s="121"/>
      <c r="B246" s="121">
        <v>3111</v>
      </c>
      <c r="C246" s="122" t="s">
        <v>148</v>
      </c>
      <c r="D246" s="25">
        <v>1510000</v>
      </c>
      <c r="E246" s="146">
        <f>SUM(E247)</f>
        <v>-486100</v>
      </c>
      <c r="F246" s="152">
        <f t="shared" si="4"/>
        <v>1023900</v>
      </c>
    </row>
    <row r="247" spans="1:6" ht="15" hidden="1">
      <c r="A247" s="118"/>
      <c r="B247" s="118">
        <v>31111</v>
      </c>
      <c r="C247" s="123" t="s">
        <v>151</v>
      </c>
      <c r="D247" s="120">
        <v>1510000</v>
      </c>
      <c r="E247" s="147">
        <v>-486100</v>
      </c>
      <c r="F247" s="152">
        <f t="shared" si="4"/>
        <v>1023900</v>
      </c>
    </row>
    <row r="248" spans="1:6" ht="15">
      <c r="A248" s="121" t="s">
        <v>2</v>
      </c>
      <c r="B248" s="121" t="s">
        <v>152</v>
      </c>
      <c r="C248" s="122" t="s">
        <v>153</v>
      </c>
      <c r="D248" s="25">
        <v>219600</v>
      </c>
      <c r="E248" s="146">
        <f>SUM(E249)</f>
        <v>-6700</v>
      </c>
      <c r="F248" s="152">
        <f t="shared" si="4"/>
        <v>212900</v>
      </c>
    </row>
    <row r="249" spans="1:6" ht="0.75" customHeight="1">
      <c r="A249" s="121" t="s">
        <v>2</v>
      </c>
      <c r="B249" s="121" t="s">
        <v>154</v>
      </c>
      <c r="C249" s="122" t="s">
        <v>153</v>
      </c>
      <c r="D249" s="25">
        <v>219600</v>
      </c>
      <c r="E249" s="146">
        <f>SUM(E250+E251+E252+E253+E254)</f>
        <v>-6700</v>
      </c>
      <c r="F249" s="152">
        <f t="shared" si="4"/>
        <v>212900</v>
      </c>
    </row>
    <row r="250" spans="1:6" ht="15" hidden="1">
      <c r="A250" s="118" t="s">
        <v>472</v>
      </c>
      <c r="B250" s="118" t="s">
        <v>156</v>
      </c>
      <c r="C250" s="123" t="s">
        <v>157</v>
      </c>
      <c r="D250" s="120">
        <v>99600</v>
      </c>
      <c r="E250" s="147">
        <v>0</v>
      </c>
      <c r="F250" s="152">
        <f t="shared" si="4"/>
        <v>99600</v>
      </c>
    </row>
    <row r="251" spans="1:6" ht="15" hidden="1">
      <c r="A251" s="118"/>
      <c r="B251" s="119" t="s">
        <v>190</v>
      </c>
      <c r="C251" s="119" t="s">
        <v>191</v>
      </c>
      <c r="D251" s="120">
        <v>0</v>
      </c>
      <c r="E251" s="147">
        <v>0</v>
      </c>
      <c r="F251" s="152">
        <f t="shared" si="4"/>
        <v>0</v>
      </c>
    </row>
    <row r="252" spans="1:6" ht="15" hidden="1">
      <c r="A252" s="118" t="s">
        <v>473</v>
      </c>
      <c r="B252" s="118" t="s">
        <v>159</v>
      </c>
      <c r="C252" s="123" t="s">
        <v>160</v>
      </c>
      <c r="D252" s="120">
        <v>111750</v>
      </c>
      <c r="E252" s="147">
        <v>0</v>
      </c>
      <c r="F252" s="152">
        <f t="shared" si="4"/>
        <v>111750</v>
      </c>
    </row>
    <row r="253" spans="1:6" ht="15" hidden="1">
      <c r="A253" s="118"/>
      <c r="B253" s="118">
        <v>31216</v>
      </c>
      <c r="C253" s="123" t="s">
        <v>162</v>
      </c>
      <c r="D253" s="120">
        <v>8250</v>
      </c>
      <c r="E253" s="147">
        <v>-6700</v>
      </c>
      <c r="F253" s="152">
        <f t="shared" si="4"/>
        <v>1550</v>
      </c>
    </row>
    <row r="254" spans="1:6" ht="15" hidden="1">
      <c r="A254" s="118"/>
      <c r="B254" s="118" t="s">
        <v>164</v>
      </c>
      <c r="C254" s="123" t="s">
        <v>165</v>
      </c>
      <c r="D254" s="120">
        <v>0</v>
      </c>
      <c r="E254" s="147">
        <v>0</v>
      </c>
      <c r="F254" s="152">
        <f t="shared" si="4"/>
        <v>0</v>
      </c>
    </row>
    <row r="255" spans="1:6" ht="15">
      <c r="A255" s="87" t="s">
        <v>2</v>
      </c>
      <c r="B255" s="87" t="s">
        <v>166</v>
      </c>
      <c r="C255" s="88" t="s">
        <v>167</v>
      </c>
      <c r="D255" s="89">
        <v>163250</v>
      </c>
      <c r="E255" s="148">
        <f>SUM(E256)</f>
        <v>-77000</v>
      </c>
      <c r="F255" s="152">
        <f t="shared" si="4"/>
        <v>86250</v>
      </c>
    </row>
    <row r="256" spans="1:6" ht="0.75" customHeight="1">
      <c r="A256" s="87" t="s">
        <v>2</v>
      </c>
      <c r="B256" s="87" t="s">
        <v>168</v>
      </c>
      <c r="C256" s="88" t="s">
        <v>169</v>
      </c>
      <c r="D256" s="89">
        <v>163250</v>
      </c>
      <c r="E256" s="148">
        <f>SUM(E257)</f>
        <v>-77000</v>
      </c>
      <c r="F256" s="152">
        <f t="shared" si="4"/>
        <v>86250</v>
      </c>
    </row>
    <row r="257" spans="1:6" ht="15" hidden="1">
      <c r="A257" s="90" t="s">
        <v>474</v>
      </c>
      <c r="B257" s="90" t="s">
        <v>171</v>
      </c>
      <c r="C257" s="91" t="s">
        <v>169</v>
      </c>
      <c r="D257" s="92">
        <v>163250</v>
      </c>
      <c r="E257" s="149">
        <v>-77000</v>
      </c>
      <c r="F257" s="152">
        <f t="shared" si="4"/>
        <v>86250</v>
      </c>
    </row>
    <row r="258" spans="1:6" ht="15">
      <c r="A258" s="81" t="s">
        <v>26</v>
      </c>
      <c r="B258" s="81" t="s">
        <v>27</v>
      </c>
      <c r="C258" s="82" t="s">
        <v>28</v>
      </c>
      <c r="D258" s="83">
        <v>1000</v>
      </c>
      <c r="E258" s="144">
        <f aca="true" t="shared" si="5" ref="E258:E263">SUM(E259)</f>
        <v>0</v>
      </c>
      <c r="F258" s="154">
        <f t="shared" si="4"/>
        <v>1000</v>
      </c>
    </row>
    <row r="259" spans="1:6" ht="15">
      <c r="A259" s="84" t="s">
        <v>26</v>
      </c>
      <c r="B259" s="84" t="s">
        <v>29</v>
      </c>
      <c r="C259" s="85" t="s">
        <v>30</v>
      </c>
      <c r="D259" s="86">
        <v>1000</v>
      </c>
      <c r="E259" s="145">
        <f t="shared" si="5"/>
        <v>0</v>
      </c>
      <c r="F259" s="153">
        <f t="shared" si="4"/>
        <v>1000</v>
      </c>
    </row>
    <row r="260" spans="1:6" ht="15">
      <c r="A260" s="87" t="s">
        <v>2</v>
      </c>
      <c r="B260" s="87" t="s">
        <v>141</v>
      </c>
      <c r="C260" s="88" t="s">
        <v>142</v>
      </c>
      <c r="D260" s="89">
        <v>1000</v>
      </c>
      <c r="E260" s="148">
        <f t="shared" si="5"/>
        <v>0</v>
      </c>
      <c r="F260" s="152">
        <f t="shared" si="4"/>
        <v>1000</v>
      </c>
    </row>
    <row r="261" spans="1:6" ht="15">
      <c r="A261" s="87" t="s">
        <v>2</v>
      </c>
      <c r="B261" s="87" t="s">
        <v>172</v>
      </c>
      <c r="C261" s="88" t="s">
        <v>173</v>
      </c>
      <c r="D261" s="89">
        <v>1000</v>
      </c>
      <c r="E261" s="148">
        <f t="shared" si="5"/>
        <v>0</v>
      </c>
      <c r="F261" s="152">
        <f aca="true" t="shared" si="6" ref="F261:F324">SUM(D261+E261)</f>
        <v>1000</v>
      </c>
    </row>
    <row r="262" spans="1:6" ht="15">
      <c r="A262" s="87" t="s">
        <v>2</v>
      </c>
      <c r="B262" s="87" t="s">
        <v>180</v>
      </c>
      <c r="C262" s="88" t="s">
        <v>181</v>
      </c>
      <c r="D262" s="89">
        <v>1000</v>
      </c>
      <c r="E262" s="148">
        <f t="shared" si="5"/>
        <v>0</v>
      </c>
      <c r="F262" s="152">
        <f t="shared" si="6"/>
        <v>1000</v>
      </c>
    </row>
    <row r="263" spans="1:6" ht="15" hidden="1">
      <c r="A263" s="87" t="s">
        <v>2</v>
      </c>
      <c r="B263" s="87" t="s">
        <v>182</v>
      </c>
      <c r="C263" s="88" t="s">
        <v>183</v>
      </c>
      <c r="D263" s="89">
        <v>1000</v>
      </c>
      <c r="E263" s="148">
        <f t="shared" si="5"/>
        <v>0</v>
      </c>
      <c r="F263" s="152">
        <f t="shared" si="6"/>
        <v>1000</v>
      </c>
    </row>
    <row r="264" spans="1:6" ht="15" hidden="1">
      <c r="A264" s="90" t="s">
        <v>475</v>
      </c>
      <c r="B264" s="90" t="s">
        <v>185</v>
      </c>
      <c r="C264" s="91" t="s">
        <v>186</v>
      </c>
      <c r="D264" s="92">
        <v>1000</v>
      </c>
      <c r="E264" s="149">
        <v>0</v>
      </c>
      <c r="F264" s="152">
        <f t="shared" si="6"/>
        <v>1000</v>
      </c>
    </row>
    <row r="265" spans="1:6" ht="15">
      <c r="A265" s="81" t="s">
        <v>26</v>
      </c>
      <c r="B265" s="81" t="s">
        <v>41</v>
      </c>
      <c r="C265" s="82" t="s">
        <v>42</v>
      </c>
      <c r="D265" s="83">
        <v>985134</v>
      </c>
      <c r="E265" s="144">
        <f>SUM(E266)</f>
        <v>-6210</v>
      </c>
      <c r="F265" s="154">
        <f t="shared" si="6"/>
        <v>978924</v>
      </c>
    </row>
    <row r="266" spans="1:6" ht="15">
      <c r="A266" s="84" t="s">
        <v>26</v>
      </c>
      <c r="B266" s="84" t="s">
        <v>43</v>
      </c>
      <c r="C266" s="85" t="s">
        <v>44</v>
      </c>
      <c r="D266" s="86">
        <v>985134</v>
      </c>
      <c r="E266" s="145">
        <f>SUM(E267)</f>
        <v>-6210</v>
      </c>
      <c r="F266" s="153">
        <f t="shared" si="6"/>
        <v>978924</v>
      </c>
    </row>
    <row r="267" spans="1:6" ht="15">
      <c r="A267" s="87" t="s">
        <v>2</v>
      </c>
      <c r="B267" s="87" t="s">
        <v>141</v>
      </c>
      <c r="C267" s="88" t="s">
        <v>142</v>
      </c>
      <c r="D267" s="89">
        <v>985134</v>
      </c>
      <c r="E267" s="148">
        <f>SUM(E268+E280+E366)</f>
        <v>-6210</v>
      </c>
      <c r="F267" s="152">
        <f t="shared" si="6"/>
        <v>978924</v>
      </c>
    </row>
    <row r="268" spans="1:6" ht="15">
      <c r="A268" s="87" t="s">
        <v>2</v>
      </c>
      <c r="B268" s="87" t="s">
        <v>143</v>
      </c>
      <c r="C268" s="88" t="s">
        <v>144</v>
      </c>
      <c r="D268" s="89">
        <v>648054</v>
      </c>
      <c r="E268" s="148">
        <f>SUM(E269+E272+E277)</f>
        <v>-65800</v>
      </c>
      <c r="F268" s="152">
        <f t="shared" si="6"/>
        <v>582254</v>
      </c>
    </row>
    <row r="269" spans="1:6" ht="13.5" customHeight="1">
      <c r="A269" s="87" t="s">
        <v>2</v>
      </c>
      <c r="B269" s="87" t="s">
        <v>145</v>
      </c>
      <c r="C269" s="88" t="s">
        <v>146</v>
      </c>
      <c r="D269" s="89">
        <v>439454</v>
      </c>
      <c r="E269" s="148">
        <f>SUM(E270)</f>
        <v>-41100</v>
      </c>
      <c r="F269" s="152">
        <f t="shared" si="6"/>
        <v>398354</v>
      </c>
    </row>
    <row r="270" spans="1:6" ht="15" hidden="1">
      <c r="A270" s="87" t="s">
        <v>2</v>
      </c>
      <c r="B270" s="87" t="s">
        <v>147</v>
      </c>
      <c r="C270" s="88" t="s">
        <v>148</v>
      </c>
      <c r="D270" s="89">
        <v>439454</v>
      </c>
      <c r="E270" s="148">
        <f>SUM(E271)</f>
        <v>-41100</v>
      </c>
      <c r="F270" s="152">
        <f t="shared" si="6"/>
        <v>398354</v>
      </c>
    </row>
    <row r="271" spans="1:6" ht="15" hidden="1">
      <c r="A271" s="90" t="s">
        <v>476</v>
      </c>
      <c r="B271" s="90" t="s">
        <v>150</v>
      </c>
      <c r="C271" s="91" t="s">
        <v>151</v>
      </c>
      <c r="D271" s="92">
        <v>439454</v>
      </c>
      <c r="E271" s="149">
        <v>-41100</v>
      </c>
      <c r="F271" s="152">
        <f t="shared" si="6"/>
        <v>398354</v>
      </c>
    </row>
    <row r="272" spans="1:6" ht="15">
      <c r="A272" s="87" t="s">
        <v>2</v>
      </c>
      <c r="B272" s="87" t="s">
        <v>152</v>
      </c>
      <c r="C272" s="88" t="s">
        <v>153</v>
      </c>
      <c r="D272" s="89">
        <v>69800</v>
      </c>
      <c r="E272" s="148">
        <f>SUM(E273)</f>
        <v>-24700</v>
      </c>
      <c r="F272" s="152">
        <f t="shared" si="6"/>
        <v>45100</v>
      </c>
    </row>
    <row r="273" spans="1:6" ht="15" hidden="1">
      <c r="A273" s="87" t="s">
        <v>2</v>
      </c>
      <c r="B273" s="87" t="s">
        <v>154</v>
      </c>
      <c r="C273" s="88" t="s">
        <v>153</v>
      </c>
      <c r="D273" s="89">
        <v>69800</v>
      </c>
      <c r="E273" s="148">
        <f>SUM(E274+E275+E276)</f>
        <v>-24700</v>
      </c>
      <c r="F273" s="152">
        <f t="shared" si="6"/>
        <v>45100</v>
      </c>
    </row>
    <row r="274" spans="1:6" ht="15" hidden="1">
      <c r="A274" s="118" t="s">
        <v>477</v>
      </c>
      <c r="B274" s="118" t="s">
        <v>156</v>
      </c>
      <c r="C274" s="123" t="s">
        <v>157</v>
      </c>
      <c r="D274" s="120">
        <v>22100</v>
      </c>
      <c r="E274" s="147">
        <v>-9900</v>
      </c>
      <c r="F274" s="152">
        <f t="shared" si="6"/>
        <v>12200</v>
      </c>
    </row>
    <row r="275" spans="1:6" ht="15" hidden="1">
      <c r="A275" s="118"/>
      <c r="B275" s="118" t="s">
        <v>190</v>
      </c>
      <c r="C275" s="123" t="s">
        <v>191</v>
      </c>
      <c r="D275" s="120">
        <v>19500</v>
      </c>
      <c r="E275" s="147">
        <v>-900</v>
      </c>
      <c r="F275" s="152">
        <f t="shared" si="6"/>
        <v>18600</v>
      </c>
    </row>
    <row r="276" spans="1:6" ht="15" hidden="1">
      <c r="A276" s="118" t="s">
        <v>478</v>
      </c>
      <c r="B276" s="118" t="s">
        <v>193</v>
      </c>
      <c r="C276" s="123" t="s">
        <v>194</v>
      </c>
      <c r="D276" s="120">
        <v>28200</v>
      </c>
      <c r="E276" s="147">
        <v>-13900</v>
      </c>
      <c r="F276" s="152">
        <f t="shared" si="6"/>
        <v>14300</v>
      </c>
    </row>
    <row r="277" spans="1:6" ht="14.25" customHeight="1">
      <c r="A277" s="121" t="s">
        <v>2</v>
      </c>
      <c r="B277" s="121" t="s">
        <v>166</v>
      </c>
      <c r="C277" s="122" t="s">
        <v>167</v>
      </c>
      <c r="D277" s="25">
        <v>138800</v>
      </c>
      <c r="E277" s="146">
        <f>SUM(E278)</f>
        <v>0</v>
      </c>
      <c r="F277" s="152">
        <f t="shared" si="6"/>
        <v>138800</v>
      </c>
    </row>
    <row r="278" spans="1:6" ht="15" hidden="1">
      <c r="A278" s="121" t="s">
        <v>2</v>
      </c>
      <c r="B278" s="121" t="s">
        <v>168</v>
      </c>
      <c r="C278" s="122" t="s">
        <v>169</v>
      </c>
      <c r="D278" s="25">
        <v>138800</v>
      </c>
      <c r="E278" s="146">
        <f>SUM(E279)</f>
        <v>0</v>
      </c>
      <c r="F278" s="152">
        <f t="shared" si="6"/>
        <v>138800</v>
      </c>
    </row>
    <row r="279" spans="1:6" ht="15" hidden="1">
      <c r="A279" s="118" t="s">
        <v>479</v>
      </c>
      <c r="B279" s="118" t="s">
        <v>171</v>
      </c>
      <c r="C279" s="123" t="s">
        <v>169</v>
      </c>
      <c r="D279" s="120">
        <v>138800</v>
      </c>
      <c r="E279" s="147">
        <v>0</v>
      </c>
      <c r="F279" s="152">
        <f t="shared" si="6"/>
        <v>138800</v>
      </c>
    </row>
    <row r="280" spans="1:6" ht="15">
      <c r="A280" s="87" t="s">
        <v>2</v>
      </c>
      <c r="B280" s="87" t="s">
        <v>172</v>
      </c>
      <c r="C280" s="88" t="s">
        <v>173</v>
      </c>
      <c r="D280" s="89">
        <v>335930</v>
      </c>
      <c r="E280" s="148">
        <f>SUM(E281+E293+E316+E349)</f>
        <v>59590</v>
      </c>
      <c r="F280" s="152">
        <f t="shared" si="6"/>
        <v>395520</v>
      </c>
    </row>
    <row r="281" spans="1:6" ht="14.25" customHeight="1">
      <c r="A281" s="87" t="s">
        <v>2</v>
      </c>
      <c r="B281" s="87" t="s">
        <v>196</v>
      </c>
      <c r="C281" s="88" t="s">
        <v>197</v>
      </c>
      <c r="D281" s="89">
        <v>77650</v>
      </c>
      <c r="E281" s="148">
        <f>SUM(E282+E286+E288+E291)</f>
        <v>-18900</v>
      </c>
      <c r="F281" s="152">
        <f t="shared" si="6"/>
        <v>58750</v>
      </c>
    </row>
    <row r="282" spans="1:6" ht="15" hidden="1">
      <c r="A282" s="87" t="s">
        <v>2</v>
      </c>
      <c r="B282" s="87" t="s">
        <v>198</v>
      </c>
      <c r="C282" s="88" t="s">
        <v>199</v>
      </c>
      <c r="D282" s="89">
        <v>4600</v>
      </c>
      <c r="E282" s="148">
        <f>SUM(E283+E284+E285)</f>
        <v>-3400</v>
      </c>
      <c r="F282" s="152">
        <f t="shared" si="6"/>
        <v>1200</v>
      </c>
    </row>
    <row r="283" spans="1:6" ht="15" hidden="1">
      <c r="A283" s="90" t="s">
        <v>480</v>
      </c>
      <c r="B283" s="90" t="s">
        <v>201</v>
      </c>
      <c r="C283" s="91" t="s">
        <v>202</v>
      </c>
      <c r="D283" s="92">
        <v>800</v>
      </c>
      <c r="E283" s="149">
        <v>-200</v>
      </c>
      <c r="F283" s="152">
        <f t="shared" si="6"/>
        <v>600</v>
      </c>
    </row>
    <row r="284" spans="1:6" ht="24" hidden="1">
      <c r="A284" s="90" t="s">
        <v>481</v>
      </c>
      <c r="B284" s="90" t="s">
        <v>204</v>
      </c>
      <c r="C284" s="91" t="s">
        <v>205</v>
      </c>
      <c r="D284" s="92">
        <v>3000</v>
      </c>
      <c r="E284" s="149">
        <v>-3000</v>
      </c>
      <c r="F284" s="152">
        <f t="shared" si="6"/>
        <v>0</v>
      </c>
    </row>
    <row r="285" spans="1:6" ht="15" hidden="1">
      <c r="A285" s="90" t="s">
        <v>482</v>
      </c>
      <c r="B285" s="90" t="s">
        <v>207</v>
      </c>
      <c r="C285" s="91" t="s">
        <v>208</v>
      </c>
      <c r="D285" s="92">
        <v>800</v>
      </c>
      <c r="E285" s="149">
        <v>-200</v>
      </c>
      <c r="F285" s="152">
        <f t="shared" si="6"/>
        <v>600</v>
      </c>
    </row>
    <row r="286" spans="1:6" ht="24" hidden="1">
      <c r="A286" s="87" t="s">
        <v>2</v>
      </c>
      <c r="B286" s="87" t="s">
        <v>209</v>
      </c>
      <c r="C286" s="88" t="s">
        <v>210</v>
      </c>
      <c r="D286" s="89">
        <v>61100</v>
      </c>
      <c r="E286" s="148">
        <f>SUM(E287)</f>
        <v>-13900</v>
      </c>
      <c r="F286" s="152">
        <f t="shared" si="6"/>
        <v>47200</v>
      </c>
    </row>
    <row r="287" spans="1:6" ht="15" hidden="1">
      <c r="A287" s="90" t="s">
        <v>483</v>
      </c>
      <c r="B287" s="90" t="s">
        <v>212</v>
      </c>
      <c r="C287" s="91" t="s">
        <v>213</v>
      </c>
      <c r="D287" s="92">
        <v>61100</v>
      </c>
      <c r="E287" s="149">
        <v>-13900</v>
      </c>
      <c r="F287" s="152">
        <f t="shared" si="6"/>
        <v>47200</v>
      </c>
    </row>
    <row r="288" spans="1:6" ht="15" hidden="1">
      <c r="A288" s="87" t="s">
        <v>2</v>
      </c>
      <c r="B288" s="87" t="s">
        <v>214</v>
      </c>
      <c r="C288" s="88" t="s">
        <v>215</v>
      </c>
      <c r="D288" s="89">
        <v>11450</v>
      </c>
      <c r="E288" s="148">
        <f>SUM(E289+E290)</f>
        <v>-1100</v>
      </c>
      <c r="F288" s="152">
        <f t="shared" si="6"/>
        <v>10350</v>
      </c>
    </row>
    <row r="289" spans="1:6" ht="15" hidden="1">
      <c r="A289" s="90" t="s">
        <v>484</v>
      </c>
      <c r="B289" s="90" t="s">
        <v>217</v>
      </c>
      <c r="C289" s="91" t="s">
        <v>218</v>
      </c>
      <c r="D289" s="92">
        <v>1750</v>
      </c>
      <c r="E289" s="149">
        <v>-1100</v>
      </c>
      <c r="F289" s="152">
        <f t="shared" si="6"/>
        <v>650</v>
      </c>
    </row>
    <row r="290" spans="1:6" ht="15" hidden="1">
      <c r="A290" s="90" t="s">
        <v>485</v>
      </c>
      <c r="B290" s="90" t="s">
        <v>220</v>
      </c>
      <c r="C290" s="91" t="s">
        <v>221</v>
      </c>
      <c r="D290" s="92">
        <v>9700</v>
      </c>
      <c r="E290" s="149"/>
      <c r="F290" s="152">
        <f t="shared" si="6"/>
        <v>9700</v>
      </c>
    </row>
    <row r="291" spans="1:6" ht="15" hidden="1">
      <c r="A291" s="87" t="s">
        <v>2</v>
      </c>
      <c r="B291" s="87" t="s">
        <v>222</v>
      </c>
      <c r="C291" s="88" t="s">
        <v>223</v>
      </c>
      <c r="D291" s="89">
        <v>500</v>
      </c>
      <c r="E291" s="148">
        <f>SUM(E292)</f>
        <v>-500</v>
      </c>
      <c r="F291" s="152">
        <f t="shared" si="6"/>
        <v>0</v>
      </c>
    </row>
    <row r="292" spans="1:6" ht="24" hidden="1">
      <c r="A292" s="90" t="s">
        <v>486</v>
      </c>
      <c r="B292" s="90" t="s">
        <v>225</v>
      </c>
      <c r="C292" s="91" t="s">
        <v>226</v>
      </c>
      <c r="D292" s="92">
        <v>500</v>
      </c>
      <c r="E292" s="149">
        <v>-500</v>
      </c>
      <c r="F292" s="152">
        <f t="shared" si="6"/>
        <v>0</v>
      </c>
    </row>
    <row r="293" spans="1:6" ht="15">
      <c r="A293" s="87" t="s">
        <v>2</v>
      </c>
      <c r="B293" s="87" t="s">
        <v>180</v>
      </c>
      <c r="C293" s="88" t="s">
        <v>181</v>
      </c>
      <c r="D293" s="89">
        <v>138550</v>
      </c>
      <c r="E293" s="148">
        <f>SUM(E294+E300+E303+E307+E311+E314)</f>
        <v>62140</v>
      </c>
      <c r="F293" s="152">
        <f t="shared" si="6"/>
        <v>200690</v>
      </c>
    </row>
    <row r="294" spans="1:6" ht="2.25" customHeight="1" hidden="1">
      <c r="A294" s="87" t="s">
        <v>2</v>
      </c>
      <c r="B294" s="87" t="s">
        <v>182</v>
      </c>
      <c r="C294" s="88" t="s">
        <v>183</v>
      </c>
      <c r="D294" s="89">
        <v>26000</v>
      </c>
      <c r="E294" s="148">
        <f>SUM(E295+E296+E297+E298+E299)</f>
        <v>-900</v>
      </c>
      <c r="F294" s="152">
        <f t="shared" si="6"/>
        <v>25100</v>
      </c>
    </row>
    <row r="295" spans="1:6" ht="15" hidden="1">
      <c r="A295" s="90" t="s">
        <v>487</v>
      </c>
      <c r="B295" s="90" t="s">
        <v>228</v>
      </c>
      <c r="C295" s="91" t="s">
        <v>229</v>
      </c>
      <c r="D295" s="92">
        <v>1250</v>
      </c>
      <c r="E295" s="149">
        <v>-200</v>
      </c>
      <c r="F295" s="152">
        <f t="shared" si="6"/>
        <v>1050</v>
      </c>
    </row>
    <row r="296" spans="1:6" ht="24" hidden="1">
      <c r="A296" s="90" t="s">
        <v>488</v>
      </c>
      <c r="B296" s="90" t="s">
        <v>231</v>
      </c>
      <c r="C296" s="91" t="s">
        <v>232</v>
      </c>
      <c r="D296" s="92">
        <v>550</v>
      </c>
      <c r="E296" s="149">
        <v>0</v>
      </c>
      <c r="F296" s="152">
        <f t="shared" si="6"/>
        <v>550</v>
      </c>
    </row>
    <row r="297" spans="1:6" ht="15" hidden="1">
      <c r="A297" s="118" t="s">
        <v>489</v>
      </c>
      <c r="B297" s="118" t="s">
        <v>185</v>
      </c>
      <c r="C297" s="123" t="s">
        <v>186</v>
      </c>
      <c r="D297" s="120">
        <v>15200</v>
      </c>
      <c r="E297" s="147">
        <v>1100</v>
      </c>
      <c r="F297" s="152">
        <f t="shared" si="6"/>
        <v>16300</v>
      </c>
    </row>
    <row r="298" spans="1:6" ht="15" hidden="1">
      <c r="A298" s="118" t="s">
        <v>490</v>
      </c>
      <c r="B298" s="118" t="s">
        <v>235</v>
      </c>
      <c r="C298" s="123" t="s">
        <v>236</v>
      </c>
      <c r="D298" s="120">
        <v>8750</v>
      </c>
      <c r="E298" s="147">
        <v>-1800</v>
      </c>
      <c r="F298" s="152">
        <f t="shared" si="6"/>
        <v>6950</v>
      </c>
    </row>
    <row r="299" spans="1:6" ht="15" hidden="1">
      <c r="A299" s="118" t="s">
        <v>491</v>
      </c>
      <c r="B299" s="118" t="s">
        <v>238</v>
      </c>
      <c r="C299" s="123" t="s">
        <v>239</v>
      </c>
      <c r="D299" s="120">
        <v>250</v>
      </c>
      <c r="E299" s="147">
        <v>0</v>
      </c>
      <c r="F299" s="152">
        <f t="shared" si="6"/>
        <v>250</v>
      </c>
    </row>
    <row r="300" spans="1:6" ht="15" hidden="1">
      <c r="A300" s="121" t="s">
        <v>2</v>
      </c>
      <c r="B300" s="121" t="s">
        <v>240</v>
      </c>
      <c r="C300" s="122" t="s">
        <v>241</v>
      </c>
      <c r="D300" s="25">
        <v>50850</v>
      </c>
      <c r="E300" s="146">
        <f>SUM(E301+E302)</f>
        <v>42970</v>
      </c>
      <c r="F300" s="152">
        <f t="shared" si="6"/>
        <v>93820</v>
      </c>
    </row>
    <row r="301" spans="1:6" ht="15" hidden="1">
      <c r="A301" s="118" t="s">
        <v>492</v>
      </c>
      <c r="B301" s="118" t="s">
        <v>243</v>
      </c>
      <c r="C301" s="123" t="s">
        <v>493</v>
      </c>
      <c r="D301" s="120">
        <v>0</v>
      </c>
      <c r="E301" s="147">
        <v>0</v>
      </c>
      <c r="F301" s="152">
        <f t="shared" si="6"/>
        <v>0</v>
      </c>
    </row>
    <row r="302" spans="1:6" ht="15" hidden="1">
      <c r="A302" s="118" t="s">
        <v>494</v>
      </c>
      <c r="B302" s="118" t="s">
        <v>246</v>
      </c>
      <c r="C302" s="123" t="s">
        <v>247</v>
      </c>
      <c r="D302" s="120">
        <v>50850</v>
      </c>
      <c r="E302" s="147">
        <v>42970</v>
      </c>
      <c r="F302" s="152">
        <f t="shared" si="6"/>
        <v>93820</v>
      </c>
    </row>
    <row r="303" spans="1:6" ht="15">
      <c r="A303" s="121" t="s">
        <v>2</v>
      </c>
      <c r="B303" s="121" t="s">
        <v>248</v>
      </c>
      <c r="C303" s="122" t="s">
        <v>249</v>
      </c>
      <c r="D303" s="25">
        <v>41400</v>
      </c>
      <c r="E303" s="146">
        <f>SUM(E304+E305+E306)</f>
        <v>31000</v>
      </c>
      <c r="F303" s="152">
        <f t="shared" si="6"/>
        <v>72400</v>
      </c>
    </row>
    <row r="304" spans="1:6" ht="15" hidden="1">
      <c r="A304" s="118" t="s">
        <v>495</v>
      </c>
      <c r="B304" s="118" t="s">
        <v>251</v>
      </c>
      <c r="C304" s="123" t="s">
        <v>252</v>
      </c>
      <c r="D304" s="120">
        <v>26100</v>
      </c>
      <c r="E304" s="147">
        <v>16000</v>
      </c>
      <c r="F304" s="152">
        <f t="shared" si="6"/>
        <v>42100</v>
      </c>
    </row>
    <row r="305" spans="1:6" ht="15" hidden="1">
      <c r="A305" s="118" t="s">
        <v>496</v>
      </c>
      <c r="B305" s="118" t="s">
        <v>254</v>
      </c>
      <c r="C305" s="123" t="s">
        <v>255</v>
      </c>
      <c r="D305" s="120">
        <v>11750</v>
      </c>
      <c r="E305" s="147">
        <v>16000</v>
      </c>
      <c r="F305" s="152">
        <f t="shared" si="6"/>
        <v>27750</v>
      </c>
    </row>
    <row r="306" spans="1:6" ht="15" hidden="1">
      <c r="A306" s="118" t="s">
        <v>497</v>
      </c>
      <c r="B306" s="118" t="s">
        <v>257</v>
      </c>
      <c r="C306" s="123" t="s">
        <v>258</v>
      </c>
      <c r="D306" s="120">
        <v>3550</v>
      </c>
      <c r="E306" s="147">
        <v>-1000</v>
      </c>
      <c r="F306" s="152">
        <f t="shared" si="6"/>
        <v>2550</v>
      </c>
    </row>
    <row r="307" spans="1:6" ht="24" hidden="1">
      <c r="A307" s="121" t="s">
        <v>2</v>
      </c>
      <c r="B307" s="121" t="s">
        <v>259</v>
      </c>
      <c r="C307" s="122" t="s">
        <v>260</v>
      </c>
      <c r="D307" s="25">
        <v>2150</v>
      </c>
      <c r="E307" s="146">
        <f>SUM(E308+E309+E310)</f>
        <v>-180</v>
      </c>
      <c r="F307" s="152">
        <f t="shared" si="6"/>
        <v>1970</v>
      </c>
    </row>
    <row r="308" spans="1:6" ht="24" hidden="1">
      <c r="A308" s="118" t="s">
        <v>498</v>
      </c>
      <c r="B308" s="118" t="s">
        <v>262</v>
      </c>
      <c r="C308" s="123" t="s">
        <v>499</v>
      </c>
      <c r="D308" s="120">
        <v>1150</v>
      </c>
      <c r="E308" s="147">
        <v>-90</v>
      </c>
      <c r="F308" s="152">
        <f t="shared" si="6"/>
        <v>1060</v>
      </c>
    </row>
    <row r="309" spans="1:6" ht="24" hidden="1">
      <c r="A309" s="118" t="s">
        <v>500</v>
      </c>
      <c r="B309" s="118" t="s">
        <v>265</v>
      </c>
      <c r="C309" s="123" t="s">
        <v>501</v>
      </c>
      <c r="D309" s="120">
        <v>900</v>
      </c>
      <c r="E309" s="147">
        <v>-90</v>
      </c>
      <c r="F309" s="152">
        <f t="shared" si="6"/>
        <v>810</v>
      </c>
    </row>
    <row r="310" spans="1:6" ht="24" hidden="1">
      <c r="A310" s="118" t="s">
        <v>502</v>
      </c>
      <c r="B310" s="118" t="s">
        <v>268</v>
      </c>
      <c r="C310" s="123" t="s">
        <v>503</v>
      </c>
      <c r="D310" s="120">
        <v>100</v>
      </c>
      <c r="E310" s="147">
        <v>0</v>
      </c>
      <c r="F310" s="152">
        <f t="shared" si="6"/>
        <v>100</v>
      </c>
    </row>
    <row r="311" spans="1:6" ht="15" hidden="1">
      <c r="A311" s="121" t="s">
        <v>2</v>
      </c>
      <c r="B311" s="121" t="s">
        <v>270</v>
      </c>
      <c r="C311" s="122" t="s">
        <v>271</v>
      </c>
      <c r="D311" s="25">
        <v>7900</v>
      </c>
      <c r="E311" s="146">
        <f>SUM(E312+E313)</f>
        <v>-500</v>
      </c>
      <c r="F311" s="152">
        <f t="shared" si="6"/>
        <v>7400</v>
      </c>
    </row>
    <row r="312" spans="1:6" ht="15" hidden="1">
      <c r="A312" s="118" t="s">
        <v>504</v>
      </c>
      <c r="B312" s="118" t="s">
        <v>273</v>
      </c>
      <c r="C312" s="123" t="s">
        <v>274</v>
      </c>
      <c r="D312" s="120">
        <v>800</v>
      </c>
      <c r="E312" s="147">
        <v>0</v>
      </c>
      <c r="F312" s="152">
        <f t="shared" si="6"/>
        <v>800</v>
      </c>
    </row>
    <row r="313" spans="1:6" ht="15" hidden="1">
      <c r="A313" s="118"/>
      <c r="B313" s="118" t="s">
        <v>276</v>
      </c>
      <c r="C313" s="123" t="s">
        <v>277</v>
      </c>
      <c r="D313" s="120">
        <v>7100</v>
      </c>
      <c r="E313" s="147">
        <v>-500</v>
      </c>
      <c r="F313" s="152">
        <f t="shared" si="6"/>
        <v>6600</v>
      </c>
    </row>
    <row r="314" spans="1:6" ht="15" hidden="1">
      <c r="A314" s="121" t="s">
        <v>2</v>
      </c>
      <c r="B314" s="121" t="s">
        <v>278</v>
      </c>
      <c r="C314" s="122" t="s">
        <v>279</v>
      </c>
      <c r="D314" s="25">
        <v>10250</v>
      </c>
      <c r="E314" s="146">
        <f>SUM(E315)</f>
        <v>-10250</v>
      </c>
      <c r="F314" s="152">
        <f t="shared" si="6"/>
        <v>0</v>
      </c>
    </row>
    <row r="315" spans="1:6" ht="15" hidden="1">
      <c r="A315" s="118" t="s">
        <v>505</v>
      </c>
      <c r="B315" s="118" t="s">
        <v>281</v>
      </c>
      <c r="C315" s="123" t="s">
        <v>279</v>
      </c>
      <c r="D315" s="120">
        <v>10250</v>
      </c>
      <c r="E315" s="147">
        <v>-10250</v>
      </c>
      <c r="F315" s="152">
        <f t="shared" si="6"/>
        <v>0</v>
      </c>
    </row>
    <row r="316" spans="1:6" ht="14.25" customHeight="1">
      <c r="A316" s="87" t="s">
        <v>2</v>
      </c>
      <c r="B316" s="87" t="s">
        <v>174</v>
      </c>
      <c r="C316" s="88" t="s">
        <v>175</v>
      </c>
      <c r="D316" s="89">
        <v>97950</v>
      </c>
      <c r="E316" s="148">
        <f>SUM(E317+E320+E325+E327+E334+E336+E339+E342+E344)</f>
        <v>25700</v>
      </c>
      <c r="F316" s="152">
        <f t="shared" si="6"/>
        <v>123650</v>
      </c>
    </row>
    <row r="317" spans="1:6" ht="15" hidden="1">
      <c r="A317" s="87" t="s">
        <v>2</v>
      </c>
      <c r="B317" s="87" t="s">
        <v>282</v>
      </c>
      <c r="C317" s="88" t="s">
        <v>283</v>
      </c>
      <c r="D317" s="89">
        <v>3500</v>
      </c>
      <c r="E317" s="148">
        <f>SUM(E318)</f>
        <v>200</v>
      </c>
      <c r="F317" s="152">
        <f t="shared" si="6"/>
        <v>3700</v>
      </c>
    </row>
    <row r="318" spans="1:6" ht="15" hidden="1">
      <c r="A318" s="90" t="s">
        <v>506</v>
      </c>
      <c r="B318" s="90" t="s">
        <v>285</v>
      </c>
      <c r="C318" s="91" t="s">
        <v>286</v>
      </c>
      <c r="D318" s="92">
        <v>2550</v>
      </c>
      <c r="E318" s="149">
        <v>200</v>
      </c>
      <c r="F318" s="152">
        <f t="shared" si="6"/>
        <v>2750</v>
      </c>
    </row>
    <row r="319" spans="1:6" ht="15" hidden="1">
      <c r="A319" s="90" t="s">
        <v>507</v>
      </c>
      <c r="B319" s="90" t="s">
        <v>288</v>
      </c>
      <c r="C319" s="91" t="s">
        <v>289</v>
      </c>
      <c r="D319" s="92">
        <v>950</v>
      </c>
      <c r="E319" s="149">
        <v>0</v>
      </c>
      <c r="F319" s="152">
        <f t="shared" si="6"/>
        <v>950</v>
      </c>
    </row>
    <row r="320" spans="1:6" ht="15" hidden="1">
      <c r="A320" s="87" t="s">
        <v>2</v>
      </c>
      <c r="B320" s="87" t="s">
        <v>290</v>
      </c>
      <c r="C320" s="88" t="s">
        <v>291</v>
      </c>
      <c r="D320" s="89">
        <v>37100</v>
      </c>
      <c r="E320" s="148">
        <f>SUM(E321+E322+E323+E324)</f>
        <v>-100</v>
      </c>
      <c r="F320" s="152">
        <f t="shared" si="6"/>
        <v>37000</v>
      </c>
    </row>
    <row r="321" spans="1:6" ht="24" hidden="1">
      <c r="A321" s="90" t="s">
        <v>508</v>
      </c>
      <c r="B321" s="90" t="s">
        <v>293</v>
      </c>
      <c r="C321" s="91" t="s">
        <v>509</v>
      </c>
      <c r="D321" s="92">
        <v>22200</v>
      </c>
      <c r="E321" s="149">
        <v>0</v>
      </c>
      <c r="F321" s="152">
        <f t="shared" si="6"/>
        <v>22200</v>
      </c>
    </row>
    <row r="322" spans="1:6" ht="24" hidden="1">
      <c r="A322" s="90" t="s">
        <v>510</v>
      </c>
      <c r="B322" s="90" t="s">
        <v>296</v>
      </c>
      <c r="C322" s="91" t="s">
        <v>511</v>
      </c>
      <c r="D322" s="92">
        <v>14000</v>
      </c>
      <c r="E322" s="149">
        <v>-1250</v>
      </c>
      <c r="F322" s="152">
        <f t="shared" si="6"/>
        <v>12750</v>
      </c>
    </row>
    <row r="323" spans="1:6" ht="24" hidden="1">
      <c r="A323" s="90" t="s">
        <v>512</v>
      </c>
      <c r="B323" s="90" t="s">
        <v>299</v>
      </c>
      <c r="C323" s="91" t="s">
        <v>513</v>
      </c>
      <c r="D323" s="92">
        <v>800</v>
      </c>
      <c r="E323" s="149">
        <v>1150</v>
      </c>
      <c r="F323" s="152">
        <f t="shared" si="6"/>
        <v>1950</v>
      </c>
    </row>
    <row r="324" spans="1:6" ht="24" hidden="1">
      <c r="A324" s="90" t="s">
        <v>514</v>
      </c>
      <c r="B324" s="90" t="s">
        <v>302</v>
      </c>
      <c r="C324" s="91" t="s">
        <v>303</v>
      </c>
      <c r="D324" s="92">
        <v>100</v>
      </c>
      <c r="E324" s="149">
        <v>0</v>
      </c>
      <c r="F324" s="152">
        <f t="shared" si="6"/>
        <v>100</v>
      </c>
    </row>
    <row r="325" spans="1:6" ht="15" hidden="1">
      <c r="A325" s="87" t="s">
        <v>2</v>
      </c>
      <c r="B325" s="87" t="s">
        <v>304</v>
      </c>
      <c r="C325" s="88" t="s">
        <v>305</v>
      </c>
      <c r="D325" s="89">
        <v>200</v>
      </c>
      <c r="E325" s="148">
        <f>SUM(E326)</f>
        <v>0</v>
      </c>
      <c r="F325" s="152">
        <f aca="true" t="shared" si="7" ref="F325:F388">SUM(D325+E325)</f>
        <v>200</v>
      </c>
    </row>
    <row r="326" spans="1:6" ht="15" hidden="1">
      <c r="A326" s="90" t="s">
        <v>515</v>
      </c>
      <c r="B326" s="90" t="s">
        <v>307</v>
      </c>
      <c r="C326" s="91" t="s">
        <v>308</v>
      </c>
      <c r="D326" s="92">
        <v>200</v>
      </c>
      <c r="E326" s="149">
        <v>0</v>
      </c>
      <c r="F326" s="152">
        <f t="shared" si="7"/>
        <v>200</v>
      </c>
    </row>
    <row r="327" spans="1:6" ht="15" hidden="1">
      <c r="A327" s="87" t="s">
        <v>2</v>
      </c>
      <c r="B327" s="87" t="s">
        <v>309</v>
      </c>
      <c r="C327" s="88" t="s">
        <v>310</v>
      </c>
      <c r="D327" s="89">
        <v>30970</v>
      </c>
      <c r="E327" s="148">
        <f>SUM(E328+E329+E330+E331+E332+E333)</f>
        <v>22500</v>
      </c>
      <c r="F327" s="152">
        <f t="shared" si="7"/>
        <v>53470</v>
      </c>
    </row>
    <row r="328" spans="1:6" ht="15" hidden="1">
      <c r="A328" s="90" t="s">
        <v>516</v>
      </c>
      <c r="B328" s="90" t="s">
        <v>312</v>
      </c>
      <c r="C328" s="91" t="s">
        <v>313</v>
      </c>
      <c r="D328" s="92">
        <v>5000</v>
      </c>
      <c r="E328" s="149">
        <v>8800</v>
      </c>
      <c r="F328" s="152">
        <f t="shared" si="7"/>
        <v>13800</v>
      </c>
    </row>
    <row r="329" spans="1:6" ht="15" hidden="1">
      <c r="A329" s="90" t="s">
        <v>517</v>
      </c>
      <c r="B329" s="90" t="s">
        <v>315</v>
      </c>
      <c r="C329" s="91" t="s">
        <v>316</v>
      </c>
      <c r="D329" s="92">
        <v>13850</v>
      </c>
      <c r="E329" s="149">
        <v>9000</v>
      </c>
      <c r="F329" s="152">
        <f t="shared" si="7"/>
        <v>22850</v>
      </c>
    </row>
    <row r="330" spans="1:6" ht="15" hidden="1">
      <c r="A330" s="90" t="s">
        <v>518</v>
      </c>
      <c r="B330" s="90" t="s">
        <v>318</v>
      </c>
      <c r="C330" s="91" t="s">
        <v>319</v>
      </c>
      <c r="D330" s="92">
        <v>470</v>
      </c>
      <c r="E330" s="149">
        <v>1500</v>
      </c>
      <c r="F330" s="152">
        <f t="shared" si="7"/>
        <v>1970</v>
      </c>
    </row>
    <row r="331" spans="1:6" ht="15" hidden="1">
      <c r="A331" s="90" t="s">
        <v>519</v>
      </c>
      <c r="B331" s="90" t="s">
        <v>321</v>
      </c>
      <c r="C331" s="91" t="s">
        <v>322</v>
      </c>
      <c r="D331" s="92">
        <v>2500</v>
      </c>
      <c r="E331" s="149">
        <v>0</v>
      </c>
      <c r="F331" s="152">
        <f t="shared" si="7"/>
        <v>2500</v>
      </c>
    </row>
    <row r="332" spans="1:6" ht="15" hidden="1">
      <c r="A332" s="90" t="s">
        <v>520</v>
      </c>
      <c r="B332" s="90" t="s">
        <v>324</v>
      </c>
      <c r="C332" s="91" t="s">
        <v>325</v>
      </c>
      <c r="D332" s="92">
        <v>7100</v>
      </c>
      <c r="E332" s="149">
        <v>3200</v>
      </c>
      <c r="F332" s="152">
        <f t="shared" si="7"/>
        <v>10300</v>
      </c>
    </row>
    <row r="333" spans="1:6" ht="15" hidden="1">
      <c r="A333" s="90" t="s">
        <v>521</v>
      </c>
      <c r="B333" s="90" t="s">
        <v>327</v>
      </c>
      <c r="C333" s="91" t="s">
        <v>328</v>
      </c>
      <c r="D333" s="92">
        <v>2050</v>
      </c>
      <c r="E333" s="149">
        <v>0</v>
      </c>
      <c r="F333" s="152">
        <f t="shared" si="7"/>
        <v>2050</v>
      </c>
    </row>
    <row r="334" spans="1:6" ht="15" hidden="1">
      <c r="A334" s="87" t="s">
        <v>2</v>
      </c>
      <c r="B334" s="87" t="s">
        <v>329</v>
      </c>
      <c r="C334" s="88" t="s">
        <v>330</v>
      </c>
      <c r="D334" s="89">
        <v>2100</v>
      </c>
      <c r="E334" s="148">
        <f>SUM(E335)</f>
        <v>0</v>
      </c>
      <c r="F334" s="152">
        <f t="shared" si="7"/>
        <v>2100</v>
      </c>
    </row>
    <row r="335" spans="1:6" ht="15" hidden="1">
      <c r="A335" s="90" t="s">
        <v>522</v>
      </c>
      <c r="B335" s="90" t="s">
        <v>332</v>
      </c>
      <c r="C335" s="91" t="s">
        <v>333</v>
      </c>
      <c r="D335" s="92">
        <v>2100</v>
      </c>
      <c r="E335" s="149">
        <v>0</v>
      </c>
      <c r="F335" s="152">
        <f t="shared" si="7"/>
        <v>2100</v>
      </c>
    </row>
    <row r="336" spans="1:6" ht="15" hidden="1">
      <c r="A336" s="87" t="s">
        <v>2</v>
      </c>
      <c r="B336" s="87" t="s">
        <v>334</v>
      </c>
      <c r="C336" s="88" t="s">
        <v>335</v>
      </c>
      <c r="D336" s="89">
        <v>8150</v>
      </c>
      <c r="E336" s="148">
        <f>SUM(E337+E338)</f>
        <v>5000</v>
      </c>
      <c r="F336" s="152">
        <f t="shared" si="7"/>
        <v>13150</v>
      </c>
    </row>
    <row r="337" spans="1:6" ht="24" hidden="1">
      <c r="A337" s="90" t="s">
        <v>523</v>
      </c>
      <c r="B337" s="90" t="s">
        <v>337</v>
      </c>
      <c r="C337" s="91" t="s">
        <v>338</v>
      </c>
      <c r="D337" s="92">
        <v>50</v>
      </c>
      <c r="E337" s="149">
        <v>0</v>
      </c>
      <c r="F337" s="152">
        <f t="shared" si="7"/>
        <v>50</v>
      </c>
    </row>
    <row r="338" spans="1:6" ht="15" hidden="1">
      <c r="A338" s="90" t="s">
        <v>524</v>
      </c>
      <c r="B338" s="90" t="s">
        <v>340</v>
      </c>
      <c r="C338" s="91" t="s">
        <v>341</v>
      </c>
      <c r="D338" s="92">
        <v>8100</v>
      </c>
      <c r="E338" s="149">
        <v>5000</v>
      </c>
      <c r="F338" s="152">
        <f t="shared" si="7"/>
        <v>13100</v>
      </c>
    </row>
    <row r="339" spans="1:6" ht="15" hidden="1">
      <c r="A339" s="87" t="s">
        <v>2</v>
      </c>
      <c r="B339" s="87" t="s">
        <v>342</v>
      </c>
      <c r="C339" s="88" t="s">
        <v>343</v>
      </c>
      <c r="D339" s="89">
        <v>1250</v>
      </c>
      <c r="E339" s="148">
        <f>SUM(E340+E341)</f>
        <v>800</v>
      </c>
      <c r="F339" s="152">
        <f t="shared" si="7"/>
        <v>2050</v>
      </c>
    </row>
    <row r="340" spans="1:6" ht="15" hidden="1">
      <c r="A340" s="90" t="s">
        <v>525</v>
      </c>
      <c r="B340" s="90" t="s">
        <v>345</v>
      </c>
      <c r="C340" s="91" t="s">
        <v>346</v>
      </c>
      <c r="D340" s="92">
        <v>50</v>
      </c>
      <c r="E340" s="149">
        <v>2000</v>
      </c>
      <c r="F340" s="152">
        <f t="shared" si="7"/>
        <v>2050</v>
      </c>
    </row>
    <row r="341" spans="1:6" ht="13.5" customHeight="1" hidden="1">
      <c r="A341" s="90" t="s">
        <v>526</v>
      </c>
      <c r="B341" s="90" t="s">
        <v>348</v>
      </c>
      <c r="C341" s="91" t="s">
        <v>349</v>
      </c>
      <c r="D341" s="92">
        <v>1200</v>
      </c>
      <c r="E341" s="149">
        <v>-1200</v>
      </c>
      <c r="F341" s="152">
        <f t="shared" si="7"/>
        <v>0</v>
      </c>
    </row>
    <row r="342" spans="1:6" ht="15" hidden="1">
      <c r="A342" s="87" t="s">
        <v>2</v>
      </c>
      <c r="B342" s="87" t="s">
        <v>350</v>
      </c>
      <c r="C342" s="88" t="s">
        <v>351</v>
      </c>
      <c r="D342" s="89">
        <v>0</v>
      </c>
      <c r="E342" s="148">
        <f>SUM(E343)</f>
        <v>0</v>
      </c>
      <c r="F342" s="152">
        <f t="shared" si="7"/>
        <v>0</v>
      </c>
    </row>
    <row r="343" spans="1:6" ht="15" hidden="1">
      <c r="A343" s="90" t="s">
        <v>527</v>
      </c>
      <c r="B343" s="90" t="s">
        <v>353</v>
      </c>
      <c r="C343" s="91" t="s">
        <v>354</v>
      </c>
      <c r="D343" s="92">
        <v>0</v>
      </c>
      <c r="E343" s="149">
        <v>0</v>
      </c>
      <c r="F343" s="152">
        <f t="shared" si="7"/>
        <v>0</v>
      </c>
    </row>
    <row r="344" spans="1:6" ht="15" hidden="1">
      <c r="A344" s="87" t="s">
        <v>2</v>
      </c>
      <c r="B344" s="87" t="s">
        <v>176</v>
      </c>
      <c r="C344" s="88" t="s">
        <v>177</v>
      </c>
      <c r="D344" s="89">
        <v>14680</v>
      </c>
      <c r="E344" s="148">
        <f>SUM(E345+E346+E347+E348)</f>
        <v>-2700</v>
      </c>
      <c r="F344" s="152">
        <f t="shared" si="7"/>
        <v>11980</v>
      </c>
    </row>
    <row r="345" spans="1:6" ht="24" hidden="1">
      <c r="A345" s="90" t="s">
        <v>528</v>
      </c>
      <c r="B345" s="90" t="s">
        <v>356</v>
      </c>
      <c r="C345" s="91" t="s">
        <v>529</v>
      </c>
      <c r="D345" s="92">
        <v>480</v>
      </c>
      <c r="E345" s="149">
        <v>0</v>
      </c>
      <c r="F345" s="152">
        <f t="shared" si="7"/>
        <v>480</v>
      </c>
    </row>
    <row r="346" spans="1:6" ht="15" hidden="1">
      <c r="A346" s="90" t="s">
        <v>530</v>
      </c>
      <c r="B346" s="90" t="s">
        <v>359</v>
      </c>
      <c r="C346" s="91" t="s">
        <v>360</v>
      </c>
      <c r="D346" s="92">
        <v>1500</v>
      </c>
      <c r="E346" s="149">
        <v>-1500</v>
      </c>
      <c r="F346" s="152">
        <f t="shared" si="7"/>
        <v>0</v>
      </c>
    </row>
    <row r="347" spans="1:6" ht="15" hidden="1">
      <c r="A347" s="90" t="s">
        <v>531</v>
      </c>
      <c r="B347" s="90" t="s">
        <v>362</v>
      </c>
      <c r="C347" s="91" t="s">
        <v>363</v>
      </c>
      <c r="D347" s="92">
        <v>1800</v>
      </c>
      <c r="E347" s="149">
        <v>-700</v>
      </c>
      <c r="F347" s="152">
        <f t="shared" si="7"/>
        <v>1100</v>
      </c>
    </row>
    <row r="348" spans="1:6" ht="15" hidden="1">
      <c r="A348" s="90" t="s">
        <v>532</v>
      </c>
      <c r="B348" s="90" t="s">
        <v>178</v>
      </c>
      <c r="C348" s="91" t="s">
        <v>179</v>
      </c>
      <c r="D348" s="92">
        <v>10900</v>
      </c>
      <c r="E348" s="149">
        <v>-500</v>
      </c>
      <c r="F348" s="152">
        <f t="shared" si="7"/>
        <v>10400</v>
      </c>
    </row>
    <row r="349" spans="1:6" ht="14.25" customHeight="1">
      <c r="A349" s="87" t="s">
        <v>2</v>
      </c>
      <c r="B349" s="87" t="s">
        <v>365</v>
      </c>
      <c r="C349" s="88" t="s">
        <v>366</v>
      </c>
      <c r="D349" s="89">
        <v>21780</v>
      </c>
      <c r="E349" s="148">
        <f>SUM(E350+E354+E356+E358+E363)</f>
        <v>-9350</v>
      </c>
      <c r="F349" s="152">
        <f t="shared" si="7"/>
        <v>12430</v>
      </c>
    </row>
    <row r="350" spans="1:6" ht="15" hidden="1">
      <c r="A350" s="87" t="s">
        <v>2</v>
      </c>
      <c r="B350" s="87" t="s">
        <v>367</v>
      </c>
      <c r="C350" s="88" t="s">
        <v>368</v>
      </c>
      <c r="D350" s="89">
        <v>17450</v>
      </c>
      <c r="E350" s="148">
        <f>SUM(E351+E352+E353)</f>
        <v>-7850</v>
      </c>
      <c r="F350" s="152">
        <f t="shared" si="7"/>
        <v>9600</v>
      </c>
    </row>
    <row r="351" spans="1:6" ht="15" hidden="1">
      <c r="A351" s="90" t="s">
        <v>533</v>
      </c>
      <c r="B351" s="90" t="s">
        <v>370</v>
      </c>
      <c r="C351" s="91" t="s">
        <v>371</v>
      </c>
      <c r="D351" s="92">
        <v>3750</v>
      </c>
      <c r="E351" s="149">
        <v>-500</v>
      </c>
      <c r="F351" s="152">
        <f t="shared" si="7"/>
        <v>3250</v>
      </c>
    </row>
    <row r="352" spans="1:6" ht="15" hidden="1">
      <c r="A352" s="90" t="s">
        <v>534</v>
      </c>
      <c r="B352" s="90" t="s">
        <v>373</v>
      </c>
      <c r="C352" s="91" t="s">
        <v>374</v>
      </c>
      <c r="D352" s="92">
        <v>6050</v>
      </c>
      <c r="E352" s="149">
        <v>300</v>
      </c>
      <c r="F352" s="152">
        <f t="shared" si="7"/>
        <v>6350</v>
      </c>
    </row>
    <row r="353" spans="1:6" ht="15" hidden="1">
      <c r="A353" s="90" t="s">
        <v>535</v>
      </c>
      <c r="B353" s="90" t="s">
        <v>376</v>
      </c>
      <c r="C353" s="91" t="s">
        <v>377</v>
      </c>
      <c r="D353" s="92">
        <v>7650</v>
      </c>
      <c r="E353" s="149">
        <v>-7650</v>
      </c>
      <c r="F353" s="152">
        <f t="shared" si="7"/>
        <v>0</v>
      </c>
    </row>
    <row r="354" spans="1:6" ht="15" hidden="1">
      <c r="A354" s="87" t="s">
        <v>2</v>
      </c>
      <c r="B354" s="87" t="s">
        <v>378</v>
      </c>
      <c r="C354" s="88" t="s">
        <v>379</v>
      </c>
      <c r="D354" s="89">
        <v>500</v>
      </c>
      <c r="E354" s="148">
        <f>SUM(E355)</f>
        <v>-500</v>
      </c>
      <c r="F354" s="152">
        <f t="shared" si="7"/>
        <v>0</v>
      </c>
    </row>
    <row r="355" spans="1:6" ht="15" hidden="1">
      <c r="A355" s="90" t="s">
        <v>536</v>
      </c>
      <c r="B355" s="90" t="s">
        <v>381</v>
      </c>
      <c r="C355" s="91" t="s">
        <v>379</v>
      </c>
      <c r="D355" s="92">
        <v>500</v>
      </c>
      <c r="E355" s="149">
        <v>-500</v>
      </c>
      <c r="F355" s="152">
        <f t="shared" si="7"/>
        <v>0</v>
      </c>
    </row>
    <row r="356" spans="1:6" ht="15" hidden="1">
      <c r="A356" s="87" t="s">
        <v>2</v>
      </c>
      <c r="B356" s="87" t="s">
        <v>382</v>
      </c>
      <c r="C356" s="88" t="s">
        <v>383</v>
      </c>
      <c r="D356" s="89">
        <v>80</v>
      </c>
      <c r="E356" s="148">
        <f>SUM(E357)</f>
        <v>0</v>
      </c>
      <c r="F356" s="152">
        <f t="shared" si="7"/>
        <v>80</v>
      </c>
    </row>
    <row r="357" spans="1:6" ht="15" hidden="1">
      <c r="A357" s="90" t="s">
        <v>537</v>
      </c>
      <c r="B357" s="90" t="s">
        <v>385</v>
      </c>
      <c r="C357" s="91" t="s">
        <v>386</v>
      </c>
      <c r="D357" s="92">
        <v>80</v>
      </c>
      <c r="E357" s="149">
        <v>0</v>
      </c>
      <c r="F357" s="152">
        <f t="shared" si="7"/>
        <v>80</v>
      </c>
    </row>
    <row r="358" spans="1:6" ht="15" hidden="1">
      <c r="A358" s="87" t="s">
        <v>2</v>
      </c>
      <c r="B358" s="87" t="s">
        <v>387</v>
      </c>
      <c r="C358" s="88" t="s">
        <v>388</v>
      </c>
      <c r="D358" s="89">
        <v>2350</v>
      </c>
      <c r="E358" s="148">
        <f>SUM(E359+E360+E361+E362)</f>
        <v>0</v>
      </c>
      <c r="F358" s="152">
        <f t="shared" si="7"/>
        <v>2350</v>
      </c>
    </row>
    <row r="359" spans="1:6" ht="15" hidden="1">
      <c r="A359" s="90" t="s">
        <v>538</v>
      </c>
      <c r="B359" s="90" t="s">
        <v>390</v>
      </c>
      <c r="C359" s="91" t="s">
        <v>391</v>
      </c>
      <c r="D359" s="92">
        <v>1000</v>
      </c>
      <c r="E359" s="149">
        <v>0</v>
      </c>
      <c r="F359" s="152">
        <f t="shared" si="7"/>
        <v>1000</v>
      </c>
    </row>
    <row r="360" spans="1:6" ht="15" hidden="1">
      <c r="A360" s="90" t="s">
        <v>539</v>
      </c>
      <c r="B360" s="90" t="s">
        <v>393</v>
      </c>
      <c r="C360" s="91" t="s">
        <v>394</v>
      </c>
      <c r="D360" s="92">
        <v>500</v>
      </c>
      <c r="E360" s="149">
        <v>0</v>
      </c>
      <c r="F360" s="152">
        <f t="shared" si="7"/>
        <v>500</v>
      </c>
    </row>
    <row r="361" spans="1:6" ht="15" hidden="1">
      <c r="A361" s="90" t="s">
        <v>540</v>
      </c>
      <c r="B361" s="90" t="s">
        <v>396</v>
      </c>
      <c r="C361" s="91" t="s">
        <v>397</v>
      </c>
      <c r="D361" s="92">
        <v>800</v>
      </c>
      <c r="E361" s="149">
        <v>0</v>
      </c>
      <c r="F361" s="152">
        <f t="shared" si="7"/>
        <v>800</v>
      </c>
    </row>
    <row r="362" spans="1:6" ht="24" hidden="1">
      <c r="A362" s="90"/>
      <c r="B362" s="90" t="s">
        <v>399</v>
      </c>
      <c r="C362" s="91" t="s">
        <v>400</v>
      </c>
      <c r="D362" s="92">
        <v>50</v>
      </c>
      <c r="E362" s="149">
        <v>0</v>
      </c>
      <c r="F362" s="152">
        <f t="shared" si="7"/>
        <v>50</v>
      </c>
    </row>
    <row r="363" spans="1:6" ht="15" hidden="1">
      <c r="A363" s="87" t="s">
        <v>2</v>
      </c>
      <c r="B363" s="87" t="s">
        <v>401</v>
      </c>
      <c r="C363" s="88" t="s">
        <v>366</v>
      </c>
      <c r="D363" s="89">
        <v>1400</v>
      </c>
      <c r="E363" s="148">
        <f>SUM(E364+E365)</f>
        <v>-1000</v>
      </c>
      <c r="F363" s="152">
        <f t="shared" si="7"/>
        <v>400</v>
      </c>
    </row>
    <row r="364" spans="1:6" ht="24" hidden="1">
      <c r="A364" s="90" t="s">
        <v>541</v>
      </c>
      <c r="B364" s="90" t="s">
        <v>403</v>
      </c>
      <c r="C364" s="91" t="s">
        <v>404</v>
      </c>
      <c r="D364" s="92">
        <v>1000</v>
      </c>
      <c r="E364" s="149">
        <v>-1000</v>
      </c>
      <c r="F364" s="152">
        <f t="shared" si="7"/>
        <v>0</v>
      </c>
    </row>
    <row r="365" spans="1:6" ht="15" hidden="1">
      <c r="A365" s="90" t="s">
        <v>542</v>
      </c>
      <c r="B365" s="90" t="s">
        <v>406</v>
      </c>
      <c r="C365" s="91" t="s">
        <v>366</v>
      </c>
      <c r="D365" s="92">
        <v>400</v>
      </c>
      <c r="E365" s="149">
        <v>0</v>
      </c>
      <c r="F365" s="152">
        <f t="shared" si="7"/>
        <v>400</v>
      </c>
    </row>
    <row r="366" spans="1:6" ht="15">
      <c r="A366" s="87" t="s">
        <v>2</v>
      </c>
      <c r="B366" s="87" t="s">
        <v>407</v>
      </c>
      <c r="C366" s="88" t="s">
        <v>408</v>
      </c>
      <c r="D366" s="89">
        <v>1150</v>
      </c>
      <c r="E366" s="148">
        <f>SUM(E367)</f>
        <v>0</v>
      </c>
      <c r="F366" s="152">
        <f t="shared" si="7"/>
        <v>1150</v>
      </c>
    </row>
    <row r="367" spans="1:6" ht="15">
      <c r="A367" s="87" t="s">
        <v>2</v>
      </c>
      <c r="B367" s="87" t="s">
        <v>409</v>
      </c>
      <c r="C367" s="88" t="s">
        <v>410</v>
      </c>
      <c r="D367" s="89">
        <v>1150</v>
      </c>
      <c r="E367" s="148">
        <f>SUM(E368+E370)</f>
        <v>0</v>
      </c>
      <c r="F367" s="152">
        <f t="shared" si="7"/>
        <v>1150</v>
      </c>
    </row>
    <row r="368" spans="1:6" ht="15" hidden="1">
      <c r="A368" s="87" t="s">
        <v>2</v>
      </c>
      <c r="B368" s="87" t="s">
        <v>411</v>
      </c>
      <c r="C368" s="88" t="s">
        <v>412</v>
      </c>
      <c r="D368" s="89">
        <v>200</v>
      </c>
      <c r="E368" s="148">
        <f>SUM(E369)</f>
        <v>0</v>
      </c>
      <c r="F368" s="152">
        <f t="shared" si="7"/>
        <v>200</v>
      </c>
    </row>
    <row r="369" spans="1:6" ht="15" hidden="1">
      <c r="A369" s="90" t="s">
        <v>543</v>
      </c>
      <c r="B369" s="90" t="s">
        <v>414</v>
      </c>
      <c r="C369" s="91" t="s">
        <v>415</v>
      </c>
      <c r="D369" s="92">
        <v>200</v>
      </c>
      <c r="E369" s="149">
        <v>0</v>
      </c>
      <c r="F369" s="152">
        <f t="shared" si="7"/>
        <v>200</v>
      </c>
    </row>
    <row r="370" spans="1:6" ht="15" hidden="1">
      <c r="A370" s="87" t="s">
        <v>2</v>
      </c>
      <c r="B370" s="87" t="s">
        <v>416</v>
      </c>
      <c r="C370" s="88" t="s">
        <v>417</v>
      </c>
      <c r="D370" s="89">
        <v>950</v>
      </c>
      <c r="E370" s="148">
        <f>SUM(E371)</f>
        <v>0</v>
      </c>
      <c r="F370" s="152">
        <f t="shared" si="7"/>
        <v>950</v>
      </c>
    </row>
    <row r="371" spans="1:6" ht="15" hidden="1">
      <c r="A371" s="90" t="s">
        <v>544</v>
      </c>
      <c r="B371" s="90" t="s">
        <v>419</v>
      </c>
      <c r="C371" s="91" t="s">
        <v>417</v>
      </c>
      <c r="D371" s="92">
        <v>950</v>
      </c>
      <c r="E371" s="149">
        <v>0</v>
      </c>
      <c r="F371" s="152">
        <f t="shared" si="7"/>
        <v>950</v>
      </c>
    </row>
    <row r="372" spans="1:6" ht="15">
      <c r="A372" s="81" t="s">
        <v>26</v>
      </c>
      <c r="B372" s="81" t="s">
        <v>66</v>
      </c>
      <c r="C372" s="82" t="s">
        <v>67</v>
      </c>
      <c r="D372" s="83">
        <v>64500</v>
      </c>
      <c r="E372" s="144">
        <f>SUM(E373)</f>
        <v>-20700</v>
      </c>
      <c r="F372" s="154">
        <f t="shared" si="7"/>
        <v>43800</v>
      </c>
    </row>
    <row r="373" spans="1:6" ht="15">
      <c r="A373" s="84" t="s">
        <v>26</v>
      </c>
      <c r="B373" s="84" t="s">
        <v>68</v>
      </c>
      <c r="C373" s="85" t="s">
        <v>69</v>
      </c>
      <c r="D373" s="86">
        <v>64500</v>
      </c>
      <c r="E373" s="145">
        <f>SUM(E374)</f>
        <v>-20700</v>
      </c>
      <c r="F373" s="153">
        <f t="shared" si="7"/>
        <v>43800</v>
      </c>
    </row>
    <row r="374" spans="1:6" ht="15">
      <c r="A374" s="87" t="s">
        <v>2</v>
      </c>
      <c r="B374" s="87" t="s">
        <v>141</v>
      </c>
      <c r="C374" s="88" t="s">
        <v>142</v>
      </c>
      <c r="D374" s="89">
        <v>64500</v>
      </c>
      <c r="E374" s="148">
        <f>SUM(E375)</f>
        <v>-20700</v>
      </c>
      <c r="F374" s="152">
        <f t="shared" si="7"/>
        <v>43800</v>
      </c>
    </row>
    <row r="375" spans="1:6" ht="15">
      <c r="A375" s="87" t="s">
        <v>2</v>
      </c>
      <c r="B375" s="87" t="s">
        <v>172</v>
      </c>
      <c r="C375" s="88" t="s">
        <v>173</v>
      </c>
      <c r="D375" s="89">
        <v>64500</v>
      </c>
      <c r="E375" s="148">
        <f>SUM(E376+E383)</f>
        <v>-20700</v>
      </c>
      <c r="F375" s="152">
        <f t="shared" si="7"/>
        <v>43800</v>
      </c>
    </row>
    <row r="376" spans="1:6" ht="15">
      <c r="A376" s="87" t="s">
        <v>2</v>
      </c>
      <c r="B376" s="87" t="s">
        <v>180</v>
      </c>
      <c r="C376" s="88" t="s">
        <v>181</v>
      </c>
      <c r="D376" s="89">
        <v>28800</v>
      </c>
      <c r="E376" s="148">
        <f>SUM(E377+E380)</f>
        <v>-20700</v>
      </c>
      <c r="F376" s="152">
        <f t="shared" si="7"/>
        <v>8100</v>
      </c>
    </row>
    <row r="377" spans="1:6" ht="15" hidden="1">
      <c r="A377" s="87" t="s">
        <v>2</v>
      </c>
      <c r="B377" s="87" t="s">
        <v>240</v>
      </c>
      <c r="C377" s="88" t="s">
        <v>241</v>
      </c>
      <c r="D377" s="89">
        <v>28800</v>
      </c>
      <c r="E377" s="148">
        <f>SUM(E378+E379)</f>
        <v>-14150</v>
      </c>
      <c r="F377" s="152">
        <f t="shared" si="7"/>
        <v>14650</v>
      </c>
    </row>
    <row r="378" spans="1:6" ht="15" hidden="1">
      <c r="A378" s="90" t="s">
        <v>545</v>
      </c>
      <c r="B378" s="90" t="s">
        <v>243</v>
      </c>
      <c r="C378" s="91" t="s">
        <v>493</v>
      </c>
      <c r="D378" s="92">
        <v>20800</v>
      </c>
      <c r="E378" s="149">
        <v>-6400</v>
      </c>
      <c r="F378" s="152">
        <f t="shared" si="7"/>
        <v>14400</v>
      </c>
    </row>
    <row r="379" spans="1:6" ht="15" hidden="1">
      <c r="A379" s="90" t="s">
        <v>546</v>
      </c>
      <c r="B379" s="90" t="s">
        <v>246</v>
      </c>
      <c r="C379" s="91" t="s">
        <v>247</v>
      </c>
      <c r="D379" s="92">
        <v>8000</v>
      </c>
      <c r="E379" s="149">
        <v>-7750</v>
      </c>
      <c r="F379" s="152">
        <f t="shared" si="7"/>
        <v>250</v>
      </c>
    </row>
    <row r="380" spans="1:6" ht="15" hidden="1">
      <c r="A380" s="87" t="s">
        <v>2</v>
      </c>
      <c r="B380" s="87" t="s">
        <v>270</v>
      </c>
      <c r="C380" s="88" t="s">
        <v>271</v>
      </c>
      <c r="D380" s="89">
        <v>33700</v>
      </c>
      <c r="E380" s="148">
        <f>SUM(E381+E382)</f>
        <v>-6550</v>
      </c>
      <c r="F380" s="152">
        <f t="shared" si="7"/>
        <v>27150</v>
      </c>
    </row>
    <row r="381" spans="1:6" ht="15" hidden="1">
      <c r="A381" s="90" t="s">
        <v>547</v>
      </c>
      <c r="B381" s="90" t="s">
        <v>273</v>
      </c>
      <c r="C381" s="91" t="s">
        <v>274</v>
      </c>
      <c r="D381" s="92">
        <v>7600</v>
      </c>
      <c r="E381" s="149">
        <v>0</v>
      </c>
      <c r="F381" s="152">
        <f t="shared" si="7"/>
        <v>7600</v>
      </c>
    </row>
    <row r="382" spans="1:6" ht="15" hidden="1">
      <c r="A382" s="90" t="s">
        <v>548</v>
      </c>
      <c r="B382" s="90" t="s">
        <v>273</v>
      </c>
      <c r="C382" s="91" t="s">
        <v>274</v>
      </c>
      <c r="D382" s="92">
        <v>26100</v>
      </c>
      <c r="E382" s="149">
        <v>-6550</v>
      </c>
      <c r="F382" s="152">
        <f t="shared" si="7"/>
        <v>19550</v>
      </c>
    </row>
    <row r="383" spans="1:6" ht="14.25" customHeight="1">
      <c r="A383" s="87" t="s">
        <v>2</v>
      </c>
      <c r="B383" s="87" t="s">
        <v>174</v>
      </c>
      <c r="C383" s="88" t="s">
        <v>175</v>
      </c>
      <c r="D383" s="89">
        <v>2000</v>
      </c>
      <c r="E383" s="148">
        <f>SUM(E384)</f>
        <v>0</v>
      </c>
      <c r="F383" s="152">
        <f t="shared" si="7"/>
        <v>2000</v>
      </c>
    </row>
    <row r="384" spans="1:6" ht="15" hidden="1">
      <c r="A384" s="87" t="s">
        <v>2</v>
      </c>
      <c r="B384" s="87" t="s">
        <v>290</v>
      </c>
      <c r="C384" s="88" t="s">
        <v>291</v>
      </c>
      <c r="D384" s="89">
        <v>2000</v>
      </c>
      <c r="E384" s="148">
        <f>SUM(E385)</f>
        <v>0</v>
      </c>
      <c r="F384" s="152">
        <f t="shared" si="7"/>
        <v>2000</v>
      </c>
    </row>
    <row r="385" spans="1:6" ht="24" hidden="1">
      <c r="A385" s="90" t="s">
        <v>549</v>
      </c>
      <c r="B385" s="90" t="s">
        <v>296</v>
      </c>
      <c r="C385" s="91" t="s">
        <v>511</v>
      </c>
      <c r="D385" s="92">
        <v>2000</v>
      </c>
      <c r="E385" s="149">
        <v>0</v>
      </c>
      <c r="F385" s="152">
        <f t="shared" si="7"/>
        <v>2000</v>
      </c>
    </row>
    <row r="386" spans="1:6" ht="15">
      <c r="A386" s="81" t="s">
        <v>26</v>
      </c>
      <c r="B386" s="81" t="s">
        <v>91</v>
      </c>
      <c r="C386" s="82" t="s">
        <v>92</v>
      </c>
      <c r="D386" s="83">
        <v>1350</v>
      </c>
      <c r="E386" s="144">
        <f aca="true" t="shared" si="8" ref="E386:E391">SUM(E387)</f>
        <v>0</v>
      </c>
      <c r="F386" s="154">
        <f t="shared" si="7"/>
        <v>1350</v>
      </c>
    </row>
    <row r="387" spans="1:6" ht="15">
      <c r="A387" s="84" t="s">
        <v>26</v>
      </c>
      <c r="B387" s="84" t="s">
        <v>93</v>
      </c>
      <c r="C387" s="85" t="s">
        <v>94</v>
      </c>
      <c r="D387" s="86">
        <v>1350</v>
      </c>
      <c r="E387" s="145">
        <f t="shared" si="8"/>
        <v>0</v>
      </c>
      <c r="F387" s="153">
        <f t="shared" si="7"/>
        <v>1350</v>
      </c>
    </row>
    <row r="388" spans="1:6" ht="15">
      <c r="A388" s="87" t="s">
        <v>2</v>
      </c>
      <c r="B388" s="87" t="s">
        <v>141</v>
      </c>
      <c r="C388" s="88" t="s">
        <v>142</v>
      </c>
      <c r="D388" s="89">
        <v>1350</v>
      </c>
      <c r="E388" s="148">
        <f t="shared" si="8"/>
        <v>0</v>
      </c>
      <c r="F388" s="152">
        <f t="shared" si="7"/>
        <v>1350</v>
      </c>
    </row>
    <row r="389" spans="1:6" ht="15">
      <c r="A389" s="87" t="s">
        <v>2</v>
      </c>
      <c r="B389" s="87" t="s">
        <v>172</v>
      </c>
      <c r="C389" s="88" t="s">
        <v>173</v>
      </c>
      <c r="D389" s="89">
        <v>1350</v>
      </c>
      <c r="E389" s="148">
        <f t="shared" si="8"/>
        <v>0</v>
      </c>
      <c r="F389" s="152">
        <f aca="true" t="shared" si="9" ref="F389:F452">SUM(D389+E389)</f>
        <v>1350</v>
      </c>
    </row>
    <row r="390" spans="1:6" ht="12.75" customHeight="1">
      <c r="A390" s="87" t="s">
        <v>2</v>
      </c>
      <c r="B390" s="87" t="s">
        <v>180</v>
      </c>
      <c r="C390" s="88" t="s">
        <v>181</v>
      </c>
      <c r="D390" s="89">
        <v>1350</v>
      </c>
      <c r="E390" s="148">
        <f t="shared" si="8"/>
        <v>0</v>
      </c>
      <c r="F390" s="152">
        <f t="shared" si="9"/>
        <v>1350</v>
      </c>
    </row>
    <row r="391" spans="1:6" ht="15" hidden="1">
      <c r="A391" s="87" t="s">
        <v>2</v>
      </c>
      <c r="B391" s="87" t="s">
        <v>270</v>
      </c>
      <c r="C391" s="88" t="s">
        <v>271</v>
      </c>
      <c r="D391" s="89">
        <v>1350</v>
      </c>
      <c r="E391" s="148">
        <f t="shared" si="8"/>
        <v>0</v>
      </c>
      <c r="F391" s="152">
        <f t="shared" si="9"/>
        <v>1350</v>
      </c>
    </row>
    <row r="392" spans="1:6" ht="15" hidden="1">
      <c r="A392" s="90" t="s">
        <v>550</v>
      </c>
      <c r="B392" s="90" t="s">
        <v>273</v>
      </c>
      <c r="C392" s="91" t="s">
        <v>274</v>
      </c>
      <c r="D392" s="92">
        <v>1350</v>
      </c>
      <c r="E392" s="149">
        <v>0</v>
      </c>
      <c r="F392" s="152">
        <f t="shared" si="9"/>
        <v>1350</v>
      </c>
    </row>
    <row r="393" spans="1:6" ht="24">
      <c r="A393" s="75" t="s">
        <v>426</v>
      </c>
      <c r="B393" s="75" t="s">
        <v>427</v>
      </c>
      <c r="C393" s="76" t="s">
        <v>428</v>
      </c>
      <c r="D393" s="77">
        <v>10850</v>
      </c>
      <c r="E393" s="142">
        <f>SUM(E394+E410+E436)</f>
        <v>-258150</v>
      </c>
      <c r="F393" s="156">
        <f t="shared" si="9"/>
        <v>-247300</v>
      </c>
    </row>
    <row r="394" spans="1:6" ht="15">
      <c r="A394" s="78" t="s">
        <v>23</v>
      </c>
      <c r="B394" s="78" t="s">
        <v>24</v>
      </c>
      <c r="C394" s="79" t="s">
        <v>25</v>
      </c>
      <c r="D394" s="80">
        <v>10850</v>
      </c>
      <c r="E394" s="143">
        <f>SUM(E395)</f>
        <v>-3550</v>
      </c>
      <c r="F394" s="155">
        <f t="shared" si="9"/>
        <v>7300</v>
      </c>
    </row>
    <row r="395" spans="1:6" ht="15">
      <c r="A395" s="81" t="s">
        <v>26</v>
      </c>
      <c r="B395" s="81" t="s">
        <v>41</v>
      </c>
      <c r="C395" s="82" t="s">
        <v>42</v>
      </c>
      <c r="D395" s="83">
        <v>10850</v>
      </c>
      <c r="E395" s="144">
        <f>SUM(E396)</f>
        <v>-3550</v>
      </c>
      <c r="F395" s="154">
        <f t="shared" si="9"/>
        <v>7300</v>
      </c>
    </row>
    <row r="396" spans="1:6" ht="15">
      <c r="A396" s="84" t="s">
        <v>26</v>
      </c>
      <c r="B396" s="84" t="s">
        <v>43</v>
      </c>
      <c r="C396" s="85" t="s">
        <v>44</v>
      </c>
      <c r="D396" s="86">
        <v>10850</v>
      </c>
      <c r="E396" s="145">
        <f>SUM(E397+E402)</f>
        <v>-3550</v>
      </c>
      <c r="F396" s="153">
        <f t="shared" si="9"/>
        <v>7300</v>
      </c>
    </row>
    <row r="397" spans="1:6" ht="15">
      <c r="A397" s="87" t="s">
        <v>2</v>
      </c>
      <c r="B397" s="87" t="s">
        <v>141</v>
      </c>
      <c r="C397" s="88" t="s">
        <v>142</v>
      </c>
      <c r="D397" s="89">
        <v>8850</v>
      </c>
      <c r="E397" s="148">
        <f>SUM(E398)</f>
        <v>-3550</v>
      </c>
      <c r="F397" s="152">
        <f t="shared" si="9"/>
        <v>5300</v>
      </c>
    </row>
    <row r="398" spans="1:6" ht="15">
      <c r="A398" s="87" t="s">
        <v>2</v>
      </c>
      <c r="B398" s="87" t="s">
        <v>172</v>
      </c>
      <c r="C398" s="88" t="s">
        <v>173</v>
      </c>
      <c r="D398" s="89">
        <v>8850</v>
      </c>
      <c r="E398" s="148">
        <f>SUM(E399)</f>
        <v>-3550</v>
      </c>
      <c r="F398" s="152">
        <f t="shared" si="9"/>
        <v>5300</v>
      </c>
    </row>
    <row r="399" spans="1:6" ht="14.25" customHeight="1">
      <c r="A399" s="87" t="s">
        <v>2</v>
      </c>
      <c r="B399" s="87" t="s">
        <v>174</v>
      </c>
      <c r="C399" s="88" t="s">
        <v>175</v>
      </c>
      <c r="D399" s="89">
        <v>8850</v>
      </c>
      <c r="E399" s="148">
        <f>SUM(E400)</f>
        <v>-3550</v>
      </c>
      <c r="F399" s="152">
        <f t="shared" si="9"/>
        <v>5300</v>
      </c>
    </row>
    <row r="400" spans="1:6" ht="15" hidden="1">
      <c r="A400" s="87" t="s">
        <v>2</v>
      </c>
      <c r="B400" s="87" t="s">
        <v>329</v>
      </c>
      <c r="C400" s="88" t="s">
        <v>330</v>
      </c>
      <c r="D400" s="89">
        <v>8850</v>
      </c>
      <c r="E400" s="148">
        <f>SUM(E401)</f>
        <v>-3550</v>
      </c>
      <c r="F400" s="152">
        <f t="shared" si="9"/>
        <v>5300</v>
      </c>
    </row>
    <row r="401" spans="1:6" ht="15" hidden="1">
      <c r="A401" s="90" t="s">
        <v>551</v>
      </c>
      <c r="B401" s="90" t="s">
        <v>430</v>
      </c>
      <c r="C401" s="91" t="s">
        <v>431</v>
      </c>
      <c r="D401" s="92">
        <v>8850</v>
      </c>
      <c r="E401" s="149">
        <v>-3550</v>
      </c>
      <c r="F401" s="152">
        <f t="shared" si="9"/>
        <v>5300</v>
      </c>
    </row>
    <row r="402" spans="1:6" ht="15">
      <c r="A402" s="87" t="s">
        <v>2</v>
      </c>
      <c r="B402" s="87" t="s">
        <v>432</v>
      </c>
      <c r="C402" s="88" t="s">
        <v>433</v>
      </c>
      <c r="D402" s="89">
        <v>2000</v>
      </c>
      <c r="E402" s="148">
        <f>SUM(E403)</f>
        <v>0</v>
      </c>
      <c r="F402" s="152">
        <f t="shared" si="9"/>
        <v>2000</v>
      </c>
    </row>
    <row r="403" spans="1:6" ht="24">
      <c r="A403" s="87" t="s">
        <v>2</v>
      </c>
      <c r="B403" s="87" t="s">
        <v>434</v>
      </c>
      <c r="C403" s="88" t="s">
        <v>435</v>
      </c>
      <c r="D403" s="89">
        <v>2000</v>
      </c>
      <c r="E403" s="148">
        <f>SUM(E404)</f>
        <v>0</v>
      </c>
      <c r="F403" s="152">
        <f t="shared" si="9"/>
        <v>2000</v>
      </c>
    </row>
    <row r="404" spans="1:6" ht="14.25" customHeight="1">
      <c r="A404" s="87" t="s">
        <v>2</v>
      </c>
      <c r="B404" s="87" t="s">
        <v>436</v>
      </c>
      <c r="C404" s="88" t="s">
        <v>437</v>
      </c>
      <c r="D404" s="89">
        <v>2000</v>
      </c>
      <c r="E404" s="148">
        <f>SUM(E405)</f>
        <v>0</v>
      </c>
      <c r="F404" s="152">
        <f t="shared" si="9"/>
        <v>2000</v>
      </c>
    </row>
    <row r="405" spans="1:6" ht="15" hidden="1">
      <c r="A405" s="87" t="s">
        <v>2</v>
      </c>
      <c r="B405" s="87" t="s">
        <v>438</v>
      </c>
      <c r="C405" s="88" t="s">
        <v>439</v>
      </c>
      <c r="D405" s="89">
        <v>2000</v>
      </c>
      <c r="E405" s="148">
        <f>SUM(E406)</f>
        <v>0</v>
      </c>
      <c r="F405" s="152">
        <f t="shared" si="9"/>
        <v>2000</v>
      </c>
    </row>
    <row r="406" spans="1:6" ht="15" hidden="1">
      <c r="A406" s="90" t="s">
        <v>552</v>
      </c>
      <c r="B406" s="90" t="s">
        <v>441</v>
      </c>
      <c r="C406" s="91" t="s">
        <v>442</v>
      </c>
      <c r="D406" s="92">
        <v>2000</v>
      </c>
      <c r="E406" s="149">
        <v>0</v>
      </c>
      <c r="F406" s="152">
        <f t="shared" si="9"/>
        <v>2000</v>
      </c>
    </row>
    <row r="407" spans="1:6" ht="15" hidden="1">
      <c r="A407" s="87" t="s">
        <v>2</v>
      </c>
      <c r="B407" s="87" t="s">
        <v>443</v>
      </c>
      <c r="C407" s="88" t="s">
        <v>444</v>
      </c>
      <c r="D407" s="89">
        <v>0</v>
      </c>
      <c r="E407" s="148">
        <f>SUM(E408)</f>
        <v>0</v>
      </c>
      <c r="F407" s="152">
        <f t="shared" si="9"/>
        <v>0</v>
      </c>
    </row>
    <row r="408" spans="1:6" ht="15" hidden="1">
      <c r="A408" s="87" t="s">
        <v>2</v>
      </c>
      <c r="B408" s="87" t="s">
        <v>445</v>
      </c>
      <c r="C408" s="88" t="s">
        <v>446</v>
      </c>
      <c r="D408" s="89">
        <v>0</v>
      </c>
      <c r="E408" s="148">
        <f>SUM(E409)</f>
        <v>0</v>
      </c>
      <c r="F408" s="152">
        <f t="shared" si="9"/>
        <v>0</v>
      </c>
    </row>
    <row r="409" spans="1:6" ht="15" hidden="1">
      <c r="A409" s="90" t="s">
        <v>553</v>
      </c>
      <c r="B409" s="90" t="s">
        <v>448</v>
      </c>
      <c r="C409" s="91" t="s">
        <v>446</v>
      </c>
      <c r="D409" s="92">
        <v>0</v>
      </c>
      <c r="E409" s="149">
        <v>0</v>
      </c>
      <c r="F409" s="152">
        <f t="shared" si="9"/>
        <v>0</v>
      </c>
    </row>
    <row r="410" spans="1:6" ht="24">
      <c r="A410" s="75" t="s">
        <v>449</v>
      </c>
      <c r="B410" s="75" t="s">
        <v>450</v>
      </c>
      <c r="C410" s="76" t="s">
        <v>451</v>
      </c>
      <c r="D410" s="77">
        <v>2000</v>
      </c>
      <c r="E410" s="142">
        <v>0</v>
      </c>
      <c r="F410" s="156">
        <f t="shared" si="9"/>
        <v>2000</v>
      </c>
    </row>
    <row r="411" spans="1:6" ht="15">
      <c r="A411" s="81" t="s">
        <v>26</v>
      </c>
      <c r="B411" s="81" t="s">
        <v>138</v>
      </c>
      <c r="C411" s="82" t="s">
        <v>139</v>
      </c>
      <c r="D411" s="83">
        <v>2000</v>
      </c>
      <c r="E411" s="144">
        <v>0</v>
      </c>
      <c r="F411" s="154">
        <f t="shared" si="9"/>
        <v>2000</v>
      </c>
    </row>
    <row r="412" spans="1:6" ht="15">
      <c r="A412" s="84" t="s">
        <v>26</v>
      </c>
      <c r="B412" s="84" t="s">
        <v>140</v>
      </c>
      <c r="C412" s="85" t="s">
        <v>139</v>
      </c>
      <c r="D412" s="86">
        <v>2000</v>
      </c>
      <c r="E412" s="145">
        <v>0</v>
      </c>
      <c r="F412" s="153">
        <f t="shared" si="9"/>
        <v>2000</v>
      </c>
    </row>
    <row r="413" spans="1:6" ht="15">
      <c r="A413" s="87" t="s">
        <v>2</v>
      </c>
      <c r="B413" s="87" t="s">
        <v>141</v>
      </c>
      <c r="C413" s="88" t="s">
        <v>142</v>
      </c>
      <c r="D413" s="89">
        <v>2000</v>
      </c>
      <c r="E413" s="148">
        <v>0</v>
      </c>
      <c r="F413" s="152">
        <f t="shared" si="9"/>
        <v>2000</v>
      </c>
    </row>
    <row r="414" spans="1:6" ht="15">
      <c r="A414" s="87" t="s">
        <v>2</v>
      </c>
      <c r="B414" s="87" t="s">
        <v>143</v>
      </c>
      <c r="C414" s="88" t="s">
        <v>144</v>
      </c>
      <c r="D414" s="89">
        <v>2000</v>
      </c>
      <c r="E414" s="148">
        <v>0</v>
      </c>
      <c r="F414" s="152">
        <f t="shared" si="9"/>
        <v>2000</v>
      </c>
    </row>
    <row r="415" spans="1:6" ht="15">
      <c r="A415" s="87" t="s">
        <v>2</v>
      </c>
      <c r="B415" s="87" t="s">
        <v>152</v>
      </c>
      <c r="C415" s="88" t="s">
        <v>153</v>
      </c>
      <c r="D415" s="89">
        <v>2000</v>
      </c>
      <c r="E415" s="148">
        <v>0</v>
      </c>
      <c r="F415" s="152">
        <f t="shared" si="9"/>
        <v>2000</v>
      </c>
    </row>
    <row r="416" spans="1:6" ht="15" hidden="1">
      <c r="A416" s="87" t="s">
        <v>2</v>
      </c>
      <c r="B416" s="87" t="s">
        <v>154</v>
      </c>
      <c r="C416" s="88" t="s">
        <v>153</v>
      </c>
      <c r="D416" s="89">
        <v>2000</v>
      </c>
      <c r="E416" s="148">
        <v>0</v>
      </c>
      <c r="F416" s="152">
        <f t="shared" si="9"/>
        <v>2000</v>
      </c>
    </row>
    <row r="417" spans="1:6" ht="15" hidden="1">
      <c r="A417" s="90" t="s">
        <v>452</v>
      </c>
      <c r="B417" s="90" t="s">
        <v>164</v>
      </c>
      <c r="C417" s="91" t="s">
        <v>165</v>
      </c>
      <c r="D417" s="92">
        <v>2000</v>
      </c>
      <c r="E417" s="149">
        <v>0</v>
      </c>
      <c r="F417" s="152">
        <f t="shared" si="9"/>
        <v>2000</v>
      </c>
    </row>
    <row r="418" spans="1:6" ht="15">
      <c r="A418" s="81" t="s">
        <v>26</v>
      </c>
      <c r="B418" s="81" t="s">
        <v>66</v>
      </c>
      <c r="C418" s="82" t="s">
        <v>67</v>
      </c>
      <c r="D418" s="83">
        <v>0</v>
      </c>
      <c r="E418" s="144">
        <v>0</v>
      </c>
      <c r="F418" s="154">
        <f t="shared" si="9"/>
        <v>0</v>
      </c>
    </row>
    <row r="419" spans="1:6" ht="15">
      <c r="A419" s="84" t="s">
        <v>26</v>
      </c>
      <c r="B419" s="84" t="s">
        <v>68</v>
      </c>
      <c r="C419" s="85" t="s">
        <v>69</v>
      </c>
      <c r="D419" s="86">
        <v>0</v>
      </c>
      <c r="E419" s="145">
        <v>0</v>
      </c>
      <c r="F419" s="153">
        <f t="shared" si="9"/>
        <v>0</v>
      </c>
    </row>
    <row r="420" spans="1:6" ht="15">
      <c r="A420" s="87" t="s">
        <v>2</v>
      </c>
      <c r="B420" s="87" t="s">
        <v>141</v>
      </c>
      <c r="C420" s="88" t="s">
        <v>142</v>
      </c>
      <c r="D420" s="89">
        <v>0</v>
      </c>
      <c r="E420" s="148">
        <v>0</v>
      </c>
      <c r="F420" s="152">
        <f t="shared" si="9"/>
        <v>0</v>
      </c>
    </row>
    <row r="421" spans="1:6" ht="15">
      <c r="A421" s="87" t="s">
        <v>2</v>
      </c>
      <c r="B421" s="87" t="s">
        <v>143</v>
      </c>
      <c r="C421" s="88" t="s">
        <v>144</v>
      </c>
      <c r="D421" s="89">
        <v>0</v>
      </c>
      <c r="E421" s="148">
        <v>0</v>
      </c>
      <c r="F421" s="152">
        <f t="shared" si="9"/>
        <v>0</v>
      </c>
    </row>
    <row r="422" spans="1:6" ht="15">
      <c r="A422" s="87" t="s">
        <v>2</v>
      </c>
      <c r="B422" s="87" t="s">
        <v>145</v>
      </c>
      <c r="C422" s="88" t="s">
        <v>146</v>
      </c>
      <c r="D422" s="89">
        <v>0</v>
      </c>
      <c r="E422" s="148">
        <v>0</v>
      </c>
      <c r="F422" s="152">
        <f t="shared" si="9"/>
        <v>0</v>
      </c>
    </row>
    <row r="423" spans="1:6" ht="15" hidden="1">
      <c r="A423" s="87" t="s">
        <v>2</v>
      </c>
      <c r="B423" s="87" t="s">
        <v>147</v>
      </c>
      <c r="C423" s="88" t="s">
        <v>148</v>
      </c>
      <c r="D423" s="89">
        <v>0</v>
      </c>
      <c r="E423" s="148">
        <v>0</v>
      </c>
      <c r="F423" s="152">
        <f t="shared" si="9"/>
        <v>0</v>
      </c>
    </row>
    <row r="424" spans="1:6" ht="15" hidden="1">
      <c r="A424" s="90" t="s">
        <v>554</v>
      </c>
      <c r="B424" s="90" t="s">
        <v>150</v>
      </c>
      <c r="C424" s="91" t="s">
        <v>151</v>
      </c>
      <c r="D424" s="92">
        <v>0</v>
      </c>
      <c r="E424" s="149">
        <v>0</v>
      </c>
      <c r="F424" s="152">
        <f t="shared" si="9"/>
        <v>0</v>
      </c>
    </row>
    <row r="425" spans="1:6" ht="15">
      <c r="A425" s="87" t="s">
        <v>2</v>
      </c>
      <c r="B425" s="87" t="s">
        <v>166</v>
      </c>
      <c r="C425" s="88" t="s">
        <v>167</v>
      </c>
      <c r="D425" s="89">
        <v>0</v>
      </c>
      <c r="E425" s="148">
        <v>0</v>
      </c>
      <c r="F425" s="152">
        <f t="shared" si="9"/>
        <v>0</v>
      </c>
    </row>
    <row r="426" spans="1:6" ht="15" hidden="1">
      <c r="A426" s="87" t="s">
        <v>2</v>
      </c>
      <c r="B426" s="87" t="s">
        <v>168</v>
      </c>
      <c r="C426" s="88" t="s">
        <v>169</v>
      </c>
      <c r="D426" s="89">
        <v>0</v>
      </c>
      <c r="E426" s="148">
        <v>0</v>
      </c>
      <c r="F426" s="152">
        <f t="shared" si="9"/>
        <v>0</v>
      </c>
    </row>
    <row r="427" spans="1:6" ht="15" hidden="1">
      <c r="A427" s="90" t="s">
        <v>555</v>
      </c>
      <c r="B427" s="90" t="s">
        <v>171</v>
      </c>
      <c r="C427" s="91" t="s">
        <v>169</v>
      </c>
      <c r="D427" s="92">
        <v>0</v>
      </c>
      <c r="E427" s="149">
        <v>0</v>
      </c>
      <c r="F427" s="152">
        <f t="shared" si="9"/>
        <v>0</v>
      </c>
    </row>
    <row r="428" spans="1:6" ht="15">
      <c r="A428" s="87" t="s">
        <v>2</v>
      </c>
      <c r="B428" s="87" t="s">
        <v>172</v>
      </c>
      <c r="C428" s="88" t="s">
        <v>173</v>
      </c>
      <c r="D428" s="89">
        <v>0</v>
      </c>
      <c r="E428" s="148">
        <v>0</v>
      </c>
      <c r="F428" s="152">
        <f t="shared" si="9"/>
        <v>0</v>
      </c>
    </row>
    <row r="429" spans="1:6" ht="13.5" customHeight="1">
      <c r="A429" s="87" t="s">
        <v>2</v>
      </c>
      <c r="B429" s="87" t="s">
        <v>196</v>
      </c>
      <c r="C429" s="88" t="s">
        <v>197</v>
      </c>
      <c r="D429" s="89">
        <v>0</v>
      </c>
      <c r="E429" s="148">
        <v>0</v>
      </c>
      <c r="F429" s="152">
        <f t="shared" si="9"/>
        <v>0</v>
      </c>
    </row>
    <row r="430" spans="1:6" ht="15" hidden="1">
      <c r="A430" s="87" t="s">
        <v>2</v>
      </c>
      <c r="B430" s="87" t="s">
        <v>198</v>
      </c>
      <c r="C430" s="88" t="s">
        <v>199</v>
      </c>
      <c r="D430" s="89">
        <v>0</v>
      </c>
      <c r="E430" s="148">
        <v>0</v>
      </c>
      <c r="F430" s="152">
        <f t="shared" si="9"/>
        <v>0</v>
      </c>
    </row>
    <row r="431" spans="1:6" ht="15" hidden="1">
      <c r="A431" s="90" t="s">
        <v>556</v>
      </c>
      <c r="B431" s="90" t="s">
        <v>201</v>
      </c>
      <c r="C431" s="91" t="s">
        <v>202</v>
      </c>
      <c r="D431" s="92">
        <v>0</v>
      </c>
      <c r="E431" s="149">
        <v>0</v>
      </c>
      <c r="F431" s="152">
        <f t="shared" si="9"/>
        <v>0</v>
      </c>
    </row>
    <row r="432" spans="1:6" ht="15" hidden="1">
      <c r="A432" s="90" t="s">
        <v>557</v>
      </c>
      <c r="B432" s="90" t="s">
        <v>207</v>
      </c>
      <c r="C432" s="91" t="s">
        <v>208</v>
      </c>
      <c r="D432" s="92">
        <v>0</v>
      </c>
      <c r="E432" s="149">
        <v>0</v>
      </c>
      <c r="F432" s="152">
        <f t="shared" si="9"/>
        <v>0</v>
      </c>
    </row>
    <row r="433" spans="1:6" ht="13.5" customHeight="1">
      <c r="A433" s="87" t="s">
        <v>2</v>
      </c>
      <c r="B433" s="87" t="s">
        <v>174</v>
      </c>
      <c r="C433" s="88" t="s">
        <v>175</v>
      </c>
      <c r="D433" s="89">
        <v>0</v>
      </c>
      <c r="E433" s="148">
        <v>0</v>
      </c>
      <c r="F433" s="152">
        <f t="shared" si="9"/>
        <v>0</v>
      </c>
    </row>
    <row r="434" spans="1:6" ht="15" hidden="1">
      <c r="A434" s="87" t="s">
        <v>2</v>
      </c>
      <c r="B434" s="87" t="s">
        <v>342</v>
      </c>
      <c r="C434" s="88" t="s">
        <v>343</v>
      </c>
      <c r="D434" s="89">
        <v>0</v>
      </c>
      <c r="E434" s="148">
        <v>0</v>
      </c>
      <c r="F434" s="152">
        <f t="shared" si="9"/>
        <v>0</v>
      </c>
    </row>
    <row r="435" spans="1:6" ht="15" hidden="1">
      <c r="A435" s="90" t="s">
        <v>558</v>
      </c>
      <c r="B435" s="90" t="s">
        <v>348</v>
      </c>
      <c r="C435" s="91" t="s">
        <v>349</v>
      </c>
      <c r="D435" s="92">
        <v>0</v>
      </c>
      <c r="E435" s="149">
        <v>0</v>
      </c>
      <c r="F435" s="152">
        <f t="shared" si="9"/>
        <v>0</v>
      </c>
    </row>
    <row r="436" spans="1:6" ht="24">
      <c r="A436" s="75" t="s">
        <v>449</v>
      </c>
      <c r="B436" s="75" t="s">
        <v>460</v>
      </c>
      <c r="C436" s="76" t="s">
        <v>461</v>
      </c>
      <c r="D436" s="77">
        <v>254600</v>
      </c>
      <c r="E436" s="142">
        <f>SUM(E437)</f>
        <v>-254600</v>
      </c>
      <c r="F436" s="156">
        <f t="shared" si="9"/>
        <v>0</v>
      </c>
    </row>
    <row r="437" spans="1:6" ht="15">
      <c r="A437" s="78" t="s">
        <v>23</v>
      </c>
      <c r="B437" s="78" t="s">
        <v>24</v>
      </c>
      <c r="C437" s="79" t="s">
        <v>25</v>
      </c>
      <c r="D437" s="80">
        <v>254600</v>
      </c>
      <c r="E437" s="143">
        <f>SUM(E438)</f>
        <v>-254600</v>
      </c>
      <c r="F437" s="155">
        <f t="shared" si="9"/>
        <v>0</v>
      </c>
    </row>
    <row r="438" spans="1:6" ht="15">
      <c r="A438" s="81" t="s">
        <v>26</v>
      </c>
      <c r="B438" s="81" t="s">
        <v>66</v>
      </c>
      <c r="C438" s="82" t="s">
        <v>67</v>
      </c>
      <c r="D438" s="83">
        <v>254600</v>
      </c>
      <c r="E438" s="144">
        <f>SUM(E439)</f>
        <v>-254600</v>
      </c>
      <c r="F438" s="154">
        <f t="shared" si="9"/>
        <v>0</v>
      </c>
    </row>
    <row r="439" spans="1:6" ht="15">
      <c r="A439" s="84" t="s">
        <v>26</v>
      </c>
      <c r="B439" s="84" t="s">
        <v>68</v>
      </c>
      <c r="C439" s="85" t="s">
        <v>69</v>
      </c>
      <c r="D439" s="86">
        <v>254600</v>
      </c>
      <c r="E439" s="145">
        <f>SUM(E440)</f>
        <v>-254600</v>
      </c>
      <c r="F439" s="153">
        <f t="shared" si="9"/>
        <v>0</v>
      </c>
    </row>
    <row r="440" spans="1:6" ht="15">
      <c r="A440" s="87" t="s">
        <v>2</v>
      </c>
      <c r="B440" s="87" t="s">
        <v>141</v>
      </c>
      <c r="C440" s="88" t="s">
        <v>142</v>
      </c>
      <c r="D440" s="89">
        <v>254600</v>
      </c>
      <c r="E440" s="148">
        <f>SUM(E441+E451)</f>
        <v>-254600</v>
      </c>
      <c r="F440" s="152">
        <f t="shared" si="9"/>
        <v>0</v>
      </c>
    </row>
    <row r="441" spans="1:6" ht="15">
      <c r="A441" s="87" t="s">
        <v>2</v>
      </c>
      <c r="B441" s="87" t="s">
        <v>143</v>
      </c>
      <c r="C441" s="88" t="s">
        <v>144</v>
      </c>
      <c r="D441" s="89">
        <v>173000</v>
      </c>
      <c r="E441" s="148">
        <f>SUM(E442+E445+E448)</f>
        <v>-173000</v>
      </c>
      <c r="F441" s="152">
        <f t="shared" si="9"/>
        <v>0</v>
      </c>
    </row>
    <row r="442" spans="1:6" ht="13.5" customHeight="1">
      <c r="A442" s="87" t="s">
        <v>2</v>
      </c>
      <c r="B442" s="87" t="s">
        <v>145</v>
      </c>
      <c r="C442" s="88" t="s">
        <v>146</v>
      </c>
      <c r="D442" s="89">
        <v>133000</v>
      </c>
      <c r="E442" s="148">
        <f>SUM(E443)</f>
        <v>-133000</v>
      </c>
      <c r="F442" s="152">
        <f t="shared" si="9"/>
        <v>0</v>
      </c>
    </row>
    <row r="443" spans="1:6" ht="1.5" customHeight="1" hidden="1">
      <c r="A443" s="87" t="s">
        <v>2</v>
      </c>
      <c r="B443" s="87" t="s">
        <v>147</v>
      </c>
      <c r="C443" s="88" t="s">
        <v>148</v>
      </c>
      <c r="D443" s="89">
        <v>133000</v>
      </c>
      <c r="E443" s="148">
        <f>SUM(E444)</f>
        <v>-133000</v>
      </c>
      <c r="F443" s="152">
        <f t="shared" si="9"/>
        <v>0</v>
      </c>
    </row>
    <row r="444" spans="1:6" ht="15" hidden="1">
      <c r="A444" s="90" t="s">
        <v>559</v>
      </c>
      <c r="B444" s="90" t="s">
        <v>150</v>
      </c>
      <c r="C444" s="91" t="s">
        <v>151</v>
      </c>
      <c r="D444" s="92">
        <v>133000</v>
      </c>
      <c r="E444" s="149">
        <v>-133000</v>
      </c>
      <c r="F444" s="152">
        <f t="shared" si="9"/>
        <v>0</v>
      </c>
    </row>
    <row r="445" spans="1:6" s="19" customFormat="1" ht="15">
      <c r="A445" s="87"/>
      <c r="B445" s="87">
        <v>312</v>
      </c>
      <c r="C445" s="88" t="s">
        <v>153</v>
      </c>
      <c r="D445" s="89">
        <v>18000</v>
      </c>
      <c r="E445" s="148">
        <f>SUM(E446+E447)</f>
        <v>-18000</v>
      </c>
      <c r="F445" s="152">
        <f t="shared" si="9"/>
        <v>0</v>
      </c>
    </row>
    <row r="446" spans="1:6" ht="15" hidden="1">
      <c r="A446" s="90"/>
      <c r="B446" s="90">
        <v>3121</v>
      </c>
      <c r="C446" s="91" t="s">
        <v>153</v>
      </c>
      <c r="D446" s="92">
        <v>0</v>
      </c>
      <c r="E446" s="149">
        <v>0</v>
      </c>
      <c r="F446" s="152">
        <f t="shared" si="9"/>
        <v>0</v>
      </c>
    </row>
    <row r="447" spans="1:6" ht="15" hidden="1">
      <c r="A447" s="90"/>
      <c r="B447" s="90">
        <v>31212</v>
      </c>
      <c r="C447" s="91" t="s">
        <v>157</v>
      </c>
      <c r="D447" s="92">
        <v>18000</v>
      </c>
      <c r="E447" s="149">
        <v>-18000</v>
      </c>
      <c r="F447" s="152">
        <f t="shared" si="9"/>
        <v>0</v>
      </c>
    </row>
    <row r="448" spans="1:6" ht="14.25" customHeight="1">
      <c r="A448" s="87" t="s">
        <v>2</v>
      </c>
      <c r="B448" s="87" t="s">
        <v>166</v>
      </c>
      <c r="C448" s="88" t="s">
        <v>167</v>
      </c>
      <c r="D448" s="89">
        <v>22000</v>
      </c>
      <c r="E448" s="148">
        <f>SUM(E449)</f>
        <v>-22000</v>
      </c>
      <c r="F448" s="152">
        <f t="shared" si="9"/>
        <v>0</v>
      </c>
    </row>
    <row r="449" spans="1:6" ht="15" hidden="1">
      <c r="A449" s="87" t="s">
        <v>2</v>
      </c>
      <c r="B449" s="87" t="s">
        <v>168</v>
      </c>
      <c r="C449" s="88" t="s">
        <v>169</v>
      </c>
      <c r="D449" s="89">
        <v>22000</v>
      </c>
      <c r="E449" s="148">
        <f>SUM(E450)</f>
        <v>-22000</v>
      </c>
      <c r="F449" s="152">
        <f t="shared" si="9"/>
        <v>0</v>
      </c>
    </row>
    <row r="450" spans="1:6" ht="15" hidden="1">
      <c r="A450" s="90" t="s">
        <v>560</v>
      </c>
      <c r="B450" s="90" t="s">
        <v>171</v>
      </c>
      <c r="C450" s="91" t="s">
        <v>169</v>
      </c>
      <c r="D450" s="92">
        <v>22000</v>
      </c>
      <c r="E450" s="149">
        <v>-22000</v>
      </c>
      <c r="F450" s="152">
        <f t="shared" si="9"/>
        <v>0</v>
      </c>
    </row>
    <row r="451" spans="1:6" ht="15">
      <c r="A451" s="87" t="s">
        <v>2</v>
      </c>
      <c r="B451" s="87" t="s">
        <v>172</v>
      </c>
      <c r="C451" s="88" t="s">
        <v>173</v>
      </c>
      <c r="D451" s="89">
        <v>81600</v>
      </c>
      <c r="E451" s="148">
        <f>SUM(E452+E458)</f>
        <v>-81600</v>
      </c>
      <c r="F451" s="152">
        <f t="shared" si="9"/>
        <v>0</v>
      </c>
    </row>
    <row r="452" spans="1:6" ht="13.5" customHeight="1">
      <c r="A452" s="87" t="s">
        <v>2</v>
      </c>
      <c r="B452" s="87" t="s">
        <v>196</v>
      </c>
      <c r="C452" s="88" t="s">
        <v>197</v>
      </c>
      <c r="D452" s="89">
        <v>31600</v>
      </c>
      <c r="E452" s="148">
        <f>SUM(E453+E456)</f>
        <v>-31600</v>
      </c>
      <c r="F452" s="152">
        <f t="shared" si="9"/>
        <v>0</v>
      </c>
    </row>
    <row r="453" spans="1:6" ht="15" hidden="1">
      <c r="A453" s="87" t="s">
        <v>2</v>
      </c>
      <c r="B453" s="87" t="s">
        <v>198</v>
      </c>
      <c r="C453" s="88" t="s">
        <v>199</v>
      </c>
      <c r="D453" s="89">
        <v>10000</v>
      </c>
      <c r="E453" s="148">
        <f>SUM(E454+E455)</f>
        <v>-10000</v>
      </c>
      <c r="F453" s="152">
        <f aca="true" t="shared" si="10" ref="F453:F460">SUM(D453+E453)</f>
        <v>0</v>
      </c>
    </row>
    <row r="454" spans="1:6" ht="15" hidden="1">
      <c r="A454" s="90" t="s">
        <v>561</v>
      </c>
      <c r="B454" s="90" t="s">
        <v>201</v>
      </c>
      <c r="C454" s="91" t="s">
        <v>202</v>
      </c>
      <c r="D454" s="92">
        <v>5000</v>
      </c>
      <c r="E454" s="149">
        <v>-5000</v>
      </c>
      <c r="F454" s="152">
        <f t="shared" si="10"/>
        <v>0</v>
      </c>
    </row>
    <row r="455" spans="1:6" ht="15" hidden="1">
      <c r="A455" s="90" t="s">
        <v>562</v>
      </c>
      <c r="B455" s="90" t="s">
        <v>207</v>
      </c>
      <c r="C455" s="91" t="s">
        <v>208</v>
      </c>
      <c r="D455" s="92">
        <v>5000</v>
      </c>
      <c r="E455" s="149">
        <v>-5000</v>
      </c>
      <c r="F455" s="152">
        <f t="shared" si="10"/>
        <v>0</v>
      </c>
    </row>
    <row r="456" spans="1:6" s="19" customFormat="1" ht="24" hidden="1">
      <c r="A456" s="87"/>
      <c r="B456" s="87"/>
      <c r="C456" s="88" t="s">
        <v>210</v>
      </c>
      <c r="D456" s="89">
        <v>21600</v>
      </c>
      <c r="E456" s="148">
        <f>SUM(E457)</f>
        <v>-21600</v>
      </c>
      <c r="F456" s="152">
        <f t="shared" si="10"/>
        <v>0</v>
      </c>
    </row>
    <row r="457" spans="1:6" ht="15" hidden="1">
      <c r="A457" s="90"/>
      <c r="B457" s="90">
        <v>32121</v>
      </c>
      <c r="C457" s="91" t="s">
        <v>564</v>
      </c>
      <c r="D457" s="92">
        <v>21600</v>
      </c>
      <c r="E457" s="149">
        <v>-21600</v>
      </c>
      <c r="F457" s="152">
        <f t="shared" si="10"/>
        <v>0</v>
      </c>
    </row>
    <row r="458" spans="1:6" ht="14.25" customHeight="1">
      <c r="A458" s="87" t="s">
        <v>2</v>
      </c>
      <c r="B458" s="87" t="s">
        <v>174</v>
      </c>
      <c r="C458" s="88" t="s">
        <v>175</v>
      </c>
      <c r="D458" s="89">
        <v>50000</v>
      </c>
      <c r="E458" s="148">
        <f>SUM(E459)</f>
        <v>-50000</v>
      </c>
      <c r="F458" s="152">
        <f t="shared" si="10"/>
        <v>0</v>
      </c>
    </row>
    <row r="459" spans="1:6" ht="15" hidden="1">
      <c r="A459" s="87" t="s">
        <v>2</v>
      </c>
      <c r="B459" s="87" t="s">
        <v>342</v>
      </c>
      <c r="C459" s="88" t="s">
        <v>343</v>
      </c>
      <c r="D459" s="89">
        <v>50000</v>
      </c>
      <c r="E459" s="148">
        <f>SUM(E460)</f>
        <v>-50000</v>
      </c>
      <c r="F459" s="152">
        <f t="shared" si="10"/>
        <v>0</v>
      </c>
    </row>
    <row r="460" spans="1:6" ht="13.5" customHeight="1" hidden="1">
      <c r="A460" s="90" t="s">
        <v>563</v>
      </c>
      <c r="B460" s="90" t="s">
        <v>348</v>
      </c>
      <c r="C460" s="91" t="s">
        <v>349</v>
      </c>
      <c r="D460" s="92">
        <v>50000</v>
      </c>
      <c r="E460" s="149">
        <v>-50000</v>
      </c>
      <c r="F460" s="152">
        <f t="shared" si="10"/>
        <v>0</v>
      </c>
    </row>
    <row r="461" ht="0.75" customHeight="1" hidden="1"/>
    <row r="462" ht="15" hidden="1"/>
    <row r="463" ht="15" hidden="1"/>
    <row r="464" spans="3:5" ht="14.25" customHeight="1" hidden="1">
      <c r="C464" s="22" t="s">
        <v>587</v>
      </c>
      <c r="E464" s="150" t="s">
        <v>582</v>
      </c>
    </row>
    <row r="465" ht="12.75" customHeight="1" hidden="1">
      <c r="E465" s="150" t="s">
        <v>583</v>
      </c>
    </row>
    <row r="466" ht="38.25" customHeight="1"/>
    <row r="467" ht="15" customHeight="1" hidden="1"/>
    <row r="468" spans="2:6" ht="18.75" customHeight="1">
      <c r="B468" s="21"/>
      <c r="C468" s="21"/>
      <c r="D468" s="21"/>
      <c r="E468" s="151" t="s">
        <v>581</v>
      </c>
      <c r="F468" t="s">
        <v>575</v>
      </c>
    </row>
    <row r="469" spans="2:6" ht="18.75" customHeight="1">
      <c r="B469" s="21"/>
      <c r="C469" s="21"/>
      <c r="D469" s="21"/>
      <c r="E469" s="151"/>
      <c r="F469" s="151"/>
    </row>
    <row r="470" spans="2:6" ht="15">
      <c r="B470" s="21" t="s">
        <v>570</v>
      </c>
      <c r="C470" s="21" t="s">
        <v>565</v>
      </c>
      <c r="D470" s="161">
        <f>SUM(F470-E470)</f>
        <v>4472850</v>
      </c>
      <c r="E470" s="151">
        <f>SUM(E22)</f>
        <v>569800</v>
      </c>
      <c r="F470" s="151">
        <f>SUM(F22)</f>
        <v>5042650</v>
      </c>
    </row>
    <row r="471" spans="2:6" ht="15">
      <c r="B471" s="21"/>
      <c r="C471" s="21" t="s">
        <v>28</v>
      </c>
      <c r="D471" s="161">
        <f aca="true" t="shared" si="11" ref="D471:D500">SUM(F471-E471)</f>
        <v>0</v>
      </c>
      <c r="E471" s="151">
        <f>SUM(E38)</f>
        <v>0</v>
      </c>
      <c r="F471" s="151">
        <f>SUM(F38)</f>
        <v>0</v>
      </c>
    </row>
    <row r="472" spans="2:6" ht="15">
      <c r="B472" s="21"/>
      <c r="C472" s="21" t="s">
        <v>566</v>
      </c>
      <c r="D472" s="161">
        <f t="shared" si="11"/>
        <v>1273116</v>
      </c>
      <c r="E472" s="151">
        <f>SUM(E11+E46+E176)</f>
        <v>9760</v>
      </c>
      <c r="F472" s="151">
        <f>SUM(F11+F46+F176)</f>
        <v>1282876</v>
      </c>
    </row>
    <row r="473" spans="2:6" ht="15">
      <c r="B473" s="21"/>
      <c r="C473" s="21" t="s">
        <v>567</v>
      </c>
      <c r="D473" s="161">
        <f t="shared" si="11"/>
        <v>19200</v>
      </c>
      <c r="E473" s="151">
        <f>SUM(E158+E161)</f>
        <v>6400</v>
      </c>
      <c r="F473" s="151">
        <f>SUM(F158+F161)</f>
        <v>25600</v>
      </c>
    </row>
    <row r="474" spans="2:6" ht="15">
      <c r="B474" s="21"/>
      <c r="C474" s="21" t="s">
        <v>568</v>
      </c>
      <c r="D474" s="161">
        <f t="shared" si="11"/>
        <v>0</v>
      </c>
      <c r="E474" s="151">
        <f>SUM(E162)</f>
        <v>6550</v>
      </c>
      <c r="F474" s="151">
        <f>SUM(F162)</f>
        <v>6550</v>
      </c>
    </row>
    <row r="475" spans="2:6" ht="15">
      <c r="B475" s="21"/>
      <c r="C475" s="21" t="s">
        <v>569</v>
      </c>
      <c r="D475" s="161">
        <f t="shared" si="11"/>
        <v>24000</v>
      </c>
      <c r="E475" s="151">
        <f>SUM(E159+E165)</f>
        <v>7750</v>
      </c>
      <c r="F475" s="151">
        <f>SUM(F159+F165)</f>
        <v>31750</v>
      </c>
    </row>
    <row r="476" spans="2:6" ht="15">
      <c r="B476" s="21"/>
      <c r="C476" s="21" t="s">
        <v>573</v>
      </c>
      <c r="D476" s="161">
        <f t="shared" si="11"/>
        <v>127300</v>
      </c>
      <c r="E476" s="151">
        <f>SUM(E190)</f>
        <v>-600</v>
      </c>
      <c r="F476" s="151">
        <f>SUM(F190)</f>
        <v>126700</v>
      </c>
    </row>
    <row r="477" spans="2:6" ht="15">
      <c r="B477" s="21"/>
      <c r="C477" s="21" t="s">
        <v>92</v>
      </c>
      <c r="D477" s="161">
        <f t="shared" si="11"/>
        <v>650</v>
      </c>
      <c r="E477" s="151">
        <f>SUM(E166)</f>
        <v>0</v>
      </c>
      <c r="F477" s="151">
        <f>SUM(F166)</f>
        <v>650</v>
      </c>
    </row>
    <row r="478" spans="2:6" ht="15">
      <c r="B478" s="21"/>
      <c r="C478" s="21" t="s">
        <v>578</v>
      </c>
      <c r="D478" s="161">
        <f t="shared" si="11"/>
        <v>5917116</v>
      </c>
      <c r="E478" s="151">
        <f>SUM(E469:E477)</f>
        <v>599660</v>
      </c>
      <c r="F478" s="151">
        <f>SUM(F469:F477)</f>
        <v>6516776</v>
      </c>
    </row>
    <row r="479" spans="2:5" ht="15">
      <c r="B479" s="21"/>
      <c r="C479" s="21"/>
      <c r="D479" s="161">
        <f t="shared" si="11"/>
        <v>0</v>
      </c>
      <c r="E479" s="151"/>
    </row>
    <row r="480" spans="2:6" ht="15">
      <c r="B480" s="21" t="s">
        <v>571</v>
      </c>
      <c r="C480" s="21" t="s">
        <v>565</v>
      </c>
      <c r="D480" s="161">
        <f t="shared" si="11"/>
        <v>1894850</v>
      </c>
      <c r="E480" s="151">
        <f>SUM(E241+E411)</f>
        <v>-569800</v>
      </c>
      <c r="F480" s="151">
        <f>SUM(F241+F411)</f>
        <v>1325050</v>
      </c>
    </row>
    <row r="481" spans="2:6" ht="15">
      <c r="B481" s="21"/>
      <c r="C481" s="21" t="s">
        <v>28</v>
      </c>
      <c r="D481" s="161">
        <f t="shared" si="11"/>
        <v>1000</v>
      </c>
      <c r="E481" s="151">
        <f>SUM(E258)</f>
        <v>0</v>
      </c>
      <c r="F481" s="151">
        <f>SUM(F258)</f>
        <v>1000</v>
      </c>
    </row>
    <row r="482" spans="2:6" ht="15">
      <c r="B482" s="21"/>
      <c r="C482" s="21" t="s">
        <v>566</v>
      </c>
      <c r="D482" s="161">
        <f t="shared" si="11"/>
        <v>995984</v>
      </c>
      <c r="E482" s="151">
        <f>SUM(E266+E396)</f>
        <v>-9760</v>
      </c>
      <c r="F482" s="151">
        <f>SUM(F266+F396)</f>
        <v>986224</v>
      </c>
    </row>
    <row r="483" spans="2:6" ht="15">
      <c r="B483" s="21"/>
      <c r="C483" s="21" t="s">
        <v>567</v>
      </c>
      <c r="D483" s="161">
        <f t="shared" si="11"/>
        <v>28400</v>
      </c>
      <c r="E483" s="151">
        <f>SUM(E378+E381)</f>
        <v>-6400</v>
      </c>
      <c r="F483" s="151">
        <f>SUM(F378+F381)</f>
        <v>22000</v>
      </c>
    </row>
    <row r="484" spans="2:6" ht="15">
      <c r="B484" s="21"/>
      <c r="C484" s="21" t="s">
        <v>568</v>
      </c>
      <c r="D484" s="161">
        <f t="shared" si="11"/>
        <v>26100</v>
      </c>
      <c r="E484" s="151">
        <f>SUM(E382)</f>
        <v>-6550</v>
      </c>
      <c r="F484" s="151">
        <f>SUM(F382)</f>
        <v>19550</v>
      </c>
    </row>
    <row r="485" spans="2:6" ht="15">
      <c r="B485" s="21"/>
      <c r="C485" s="21" t="s">
        <v>569</v>
      </c>
      <c r="D485" s="161">
        <f t="shared" si="11"/>
        <v>10000</v>
      </c>
      <c r="E485" s="151">
        <f>SUM(E379+E385)</f>
        <v>-7750</v>
      </c>
      <c r="F485" s="151">
        <f>SUM(F379+F385)</f>
        <v>2250</v>
      </c>
    </row>
    <row r="486" spans="2:6" ht="15">
      <c r="B486" s="21"/>
      <c r="C486" s="21" t="s">
        <v>573</v>
      </c>
      <c r="D486" s="161">
        <f t="shared" si="11"/>
        <v>254600</v>
      </c>
      <c r="E486" s="151">
        <f>SUM(E436)</f>
        <v>-254600</v>
      </c>
      <c r="F486" s="151">
        <f>SUM(F436)</f>
        <v>0</v>
      </c>
    </row>
    <row r="487" spans="2:6" ht="15">
      <c r="B487" s="21"/>
      <c r="C487" s="21" t="s">
        <v>92</v>
      </c>
      <c r="D487" s="161">
        <f t="shared" si="11"/>
        <v>1350</v>
      </c>
      <c r="E487" s="151">
        <f>SUM(E386)</f>
        <v>0</v>
      </c>
      <c r="F487" s="151">
        <f>SUM(F386)</f>
        <v>1350</v>
      </c>
    </row>
    <row r="488" spans="2:6" ht="15">
      <c r="B488" s="21"/>
      <c r="C488" s="21" t="s">
        <v>579</v>
      </c>
      <c r="D488" s="161">
        <f t="shared" si="11"/>
        <v>3212284</v>
      </c>
      <c r="E488" s="151">
        <f>SUM(E480:E487)</f>
        <v>-854860</v>
      </c>
      <c r="F488" s="151">
        <f>SUM(F480:F487)</f>
        <v>2357424</v>
      </c>
    </row>
    <row r="489" spans="2:6" ht="15">
      <c r="B489" s="21"/>
      <c r="C489" s="21"/>
      <c r="D489" s="161">
        <f t="shared" si="11"/>
        <v>0</v>
      </c>
      <c r="E489" s="151"/>
      <c r="F489" s="151"/>
    </row>
    <row r="490" spans="2:6" ht="15">
      <c r="B490" s="162" t="s">
        <v>572</v>
      </c>
      <c r="C490" s="162"/>
      <c r="D490" s="163"/>
      <c r="E490" s="164"/>
      <c r="F490" s="164"/>
    </row>
    <row r="491" spans="2:6" ht="15">
      <c r="B491" s="162"/>
      <c r="C491" s="162" t="s">
        <v>565</v>
      </c>
      <c r="D491" s="163">
        <f t="shared" si="11"/>
        <v>6367700</v>
      </c>
      <c r="E491" s="164">
        <f aca="true" t="shared" si="12" ref="E491:F498">SUM(E470+E480)</f>
        <v>0</v>
      </c>
      <c r="F491" s="164">
        <f t="shared" si="12"/>
        <v>6367700</v>
      </c>
    </row>
    <row r="492" spans="2:6" ht="15">
      <c r="B492" s="162"/>
      <c r="C492" s="162" t="s">
        <v>28</v>
      </c>
      <c r="D492" s="163">
        <f t="shared" si="11"/>
        <v>1000</v>
      </c>
      <c r="E492" s="164">
        <f t="shared" si="12"/>
        <v>0</v>
      </c>
      <c r="F492" s="164">
        <f t="shared" si="12"/>
        <v>1000</v>
      </c>
    </row>
    <row r="493" spans="2:6" ht="15">
      <c r="B493" s="162"/>
      <c r="C493" s="162" t="s">
        <v>566</v>
      </c>
      <c r="D493" s="163">
        <f t="shared" si="11"/>
        <v>2269100</v>
      </c>
      <c r="E493" s="164">
        <f t="shared" si="12"/>
        <v>0</v>
      </c>
      <c r="F493" s="164">
        <f t="shared" si="12"/>
        <v>2269100</v>
      </c>
    </row>
    <row r="494" spans="2:6" ht="15">
      <c r="B494" s="162"/>
      <c r="C494" s="162" t="s">
        <v>567</v>
      </c>
      <c r="D494" s="163">
        <f t="shared" si="11"/>
        <v>47600</v>
      </c>
      <c r="E494" s="164">
        <f t="shared" si="12"/>
        <v>0</v>
      </c>
      <c r="F494" s="164">
        <f t="shared" si="12"/>
        <v>47600</v>
      </c>
    </row>
    <row r="495" spans="2:6" ht="15">
      <c r="B495" s="162"/>
      <c r="C495" s="162" t="s">
        <v>568</v>
      </c>
      <c r="D495" s="163">
        <f t="shared" si="11"/>
        <v>26100</v>
      </c>
      <c r="E495" s="164">
        <f t="shared" si="12"/>
        <v>0</v>
      </c>
      <c r="F495" s="164">
        <f t="shared" si="12"/>
        <v>26100</v>
      </c>
    </row>
    <row r="496" spans="2:6" ht="15">
      <c r="B496" s="162"/>
      <c r="C496" s="162" t="s">
        <v>569</v>
      </c>
      <c r="D496" s="163">
        <f t="shared" si="11"/>
        <v>34000</v>
      </c>
      <c r="E496" s="164">
        <f t="shared" si="12"/>
        <v>0</v>
      </c>
      <c r="F496" s="164">
        <f t="shared" si="12"/>
        <v>34000</v>
      </c>
    </row>
    <row r="497" spans="2:6" ht="15">
      <c r="B497" s="162"/>
      <c r="C497" s="162" t="s">
        <v>573</v>
      </c>
      <c r="D497" s="163">
        <f t="shared" si="11"/>
        <v>381900</v>
      </c>
      <c r="E497" s="164">
        <f>SUM(E476+E486)</f>
        <v>-255200</v>
      </c>
      <c r="F497" s="164">
        <f t="shared" si="12"/>
        <v>126700</v>
      </c>
    </row>
    <row r="498" spans="2:6" ht="15">
      <c r="B498" s="162"/>
      <c r="C498" s="162" t="s">
        <v>92</v>
      </c>
      <c r="D498" s="163">
        <f t="shared" si="11"/>
        <v>2000</v>
      </c>
      <c r="E498" s="164">
        <f t="shared" si="12"/>
        <v>0</v>
      </c>
      <c r="F498" s="164">
        <f t="shared" si="12"/>
        <v>2000</v>
      </c>
    </row>
    <row r="499" spans="2:6" ht="15">
      <c r="B499" s="162"/>
      <c r="C499" s="162"/>
      <c r="D499" s="163">
        <f t="shared" si="11"/>
        <v>0</v>
      </c>
      <c r="E499" s="164"/>
      <c r="F499" s="165"/>
    </row>
    <row r="500" spans="2:6" ht="15">
      <c r="B500" s="162"/>
      <c r="C500" s="162" t="s">
        <v>574</v>
      </c>
      <c r="D500" s="163">
        <f t="shared" si="11"/>
        <v>9129400</v>
      </c>
      <c r="E500" s="164">
        <f>SUM(E490:E498)</f>
        <v>-255200</v>
      </c>
      <c r="F500" s="164">
        <f>SUM(F490:F498)</f>
        <v>8874200</v>
      </c>
    </row>
  </sheetData>
  <sheetProtection/>
  <printOptions/>
  <pageMargins left="0.393700787401575" right="0.196850393700787" top="0.393700787401575" bottom="0.639763779527559" header="0.393700787401575" footer="0.393700787401575"/>
  <pageSetup horizontalDpi="300" verticalDpi="300" orientation="landscape" paperSize="9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Katica</cp:lastModifiedBy>
  <cp:lastPrinted>2021-12-06T12:43:10Z</cp:lastPrinted>
  <dcterms:created xsi:type="dcterms:W3CDTF">2021-09-07T10:50:46Z</dcterms:created>
  <dcterms:modified xsi:type="dcterms:W3CDTF">2021-12-29T09:26:45Z</dcterms:modified>
  <cp:category/>
  <cp:version/>
  <cp:contentType/>
  <cp:contentStatus/>
</cp:coreProperties>
</file>